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285" windowWidth="15120" windowHeight="7830"/>
  </bookViews>
  <sheets>
    <sheet name="Лист2" sheetId="2" r:id="rId1"/>
  </sheets>
  <definedNames>
    <definedName name="_xlnm.Print_Area" localSheetId="0">Лист2!$A$1:$K$519</definedName>
  </definedNames>
  <calcPr calcId="145621" calcOnSave="0"/>
</workbook>
</file>

<file path=xl/calcChain.xml><?xml version="1.0" encoding="utf-8"?>
<calcChain xmlns="http://schemas.openxmlformats.org/spreadsheetml/2006/main">
  <c r="G199" i="2" l="1"/>
  <c r="G200" i="2" s="1"/>
  <c r="K28" i="2" l="1"/>
  <c r="J28" i="2"/>
  <c r="I28" i="2"/>
  <c r="H28" i="2"/>
  <c r="G28" i="2"/>
  <c r="F28" i="2"/>
  <c r="K25" i="2"/>
  <c r="J25" i="2"/>
  <c r="I25" i="2"/>
  <c r="H25" i="2"/>
  <c r="G25" i="2"/>
  <c r="F25" i="2"/>
  <c r="K18" i="2"/>
  <c r="J18" i="2"/>
  <c r="I18" i="2"/>
  <c r="H18" i="2"/>
  <c r="G18" i="2"/>
  <c r="K16" i="2"/>
  <c r="J16" i="2"/>
  <c r="I16" i="2"/>
  <c r="H16" i="2"/>
  <c r="G16" i="2"/>
  <c r="K13" i="2"/>
  <c r="K19" i="2" s="1"/>
  <c r="J13" i="2"/>
  <c r="I13" i="2"/>
  <c r="H13" i="2"/>
  <c r="H19" i="2" s="1"/>
  <c r="G13" i="2"/>
  <c r="G19" i="2" s="1"/>
  <c r="F13" i="2"/>
  <c r="F19" i="2" s="1"/>
  <c r="K12" i="2"/>
  <c r="J12" i="2"/>
  <c r="I12" i="2"/>
  <c r="H12" i="2"/>
  <c r="G12" i="2"/>
  <c r="F12" i="2"/>
  <c r="I14" i="2" l="1"/>
  <c r="I19" i="2"/>
  <c r="J14" i="2"/>
  <c r="J19" i="2"/>
  <c r="G14" i="2"/>
  <c r="K14" i="2"/>
  <c r="H14" i="2"/>
  <c r="G166" i="2" l="1"/>
  <c r="E83" i="2" l="1"/>
  <c r="E82" i="2"/>
  <c r="E81" i="2"/>
  <c r="E80" i="2"/>
  <c r="E79" i="2"/>
  <c r="E71" i="2"/>
  <c r="E69" i="2"/>
  <c r="E67" i="2"/>
  <c r="E64" i="2"/>
  <c r="E48" i="2"/>
  <c r="D48" i="2"/>
  <c r="E55" i="2"/>
  <c r="E37" i="2"/>
  <c r="E33" i="2" s="1"/>
  <c r="E31" i="2" s="1"/>
  <c r="D37" i="2"/>
  <c r="D33" i="2" s="1"/>
  <c r="D31" i="2" s="1"/>
  <c r="E52" i="2" l="1"/>
  <c r="E57" i="2" s="1"/>
  <c r="E77" i="2"/>
  <c r="D55" i="2"/>
  <c r="D52" i="2"/>
  <c r="E56" i="2" l="1"/>
  <c r="D56" i="2"/>
  <c r="D57" i="2"/>
  <c r="E58" i="2" s="1"/>
  <c r="E53" i="2"/>
  <c r="L11" i="2"/>
  <c r="L12" i="2" l="1"/>
</calcChain>
</file>

<file path=xl/sharedStrings.xml><?xml version="1.0" encoding="utf-8"?>
<sst xmlns="http://schemas.openxmlformats.org/spreadsheetml/2006/main" count="1142" uniqueCount="334">
  <si>
    <t>Численность населения на начало года</t>
  </si>
  <si>
    <t>Показатель</t>
  </si>
  <si>
    <t>Единица измерения</t>
  </si>
  <si>
    <t>Среднегодовая численность постоянного населения</t>
  </si>
  <si>
    <t>в том числе:                                                 городское</t>
  </si>
  <si>
    <t>сельское</t>
  </si>
  <si>
    <t>% к предыдущему году</t>
  </si>
  <si>
    <t>темп роста</t>
  </si>
  <si>
    <t>человек</t>
  </si>
  <si>
    <t>Число родившихся</t>
  </si>
  <si>
    <t>Число умерших</t>
  </si>
  <si>
    <t>Миграционный прирост (+),  снижение (-)</t>
  </si>
  <si>
    <t>Естественный прирост (+), убыль (-)</t>
  </si>
  <si>
    <t>Число прибывших</t>
  </si>
  <si>
    <t>Число выбывших</t>
  </si>
  <si>
    <t>трудоспособного</t>
  </si>
  <si>
    <t>старше трудоспособного</t>
  </si>
  <si>
    <t xml:space="preserve">Среднегодовая численность постоянного населения: </t>
  </si>
  <si>
    <t>2023 год прогноз</t>
  </si>
  <si>
    <t>Глава Фировского района</t>
  </si>
  <si>
    <t>2017 год факт</t>
  </si>
  <si>
    <t>2016 год факт</t>
  </si>
  <si>
    <t>Раздел 1. Трудовые ресурсы 
(строка 1=строки 3+13+14 )</t>
  </si>
  <si>
    <t>тыс. человек</t>
  </si>
  <si>
    <t>Раздел 2. Распределение трудовых ресурсов по видам занятости</t>
  </si>
  <si>
    <t>ЗАНЯТО в ЭКОНОМИКЕ - всего
(строка 3=строки 4+5+6+12)</t>
  </si>
  <si>
    <t xml:space="preserve">в том числе по формам собственности </t>
  </si>
  <si>
    <t>на предприятих государственной и муниципальной форм собственности (ФГУП, ГУП, МУП)</t>
  </si>
  <si>
    <t>в государственных и муниципальных учреждениях</t>
  </si>
  <si>
    <t>частная форма собственности - всего 
(строка 6=строки 7+8+9+10+11)</t>
  </si>
  <si>
    <t xml:space="preserve">           в том числе</t>
  </si>
  <si>
    <t>-   в крестьянских (фермерских) хозяйствах (включая наемных работников)</t>
  </si>
  <si>
    <t xml:space="preserve"> - ИП</t>
  </si>
  <si>
    <t xml:space="preserve"> - по найму у ИП</t>
  </si>
  <si>
    <t xml:space="preserve"> -  на крупных и средних предприятиях, организациях</t>
  </si>
  <si>
    <t xml:space="preserve"> - на малых и микро предприятиях, организациях</t>
  </si>
  <si>
    <t xml:space="preserve"> самозанятые граждане, не включаемые в среднесписочную численность работающих (в том числе работающие по договорам гражданско-правового характера, на семейном предприятии без оплаты, занятые в домашнем хозяйстве производством товаров и услуг для реализации)</t>
  </si>
  <si>
    <t xml:space="preserve">Учащиеся в трудоспособном возрасте, обучающиеся с отрывом от производства </t>
  </si>
  <si>
    <t xml:space="preserve">Лица в трудоспособном возрасте не занятые трудовой деятельностью и учебой  </t>
  </si>
  <si>
    <t>Раздел 3. Фонд заработной платы</t>
  </si>
  <si>
    <t>% к прошлому году</t>
  </si>
  <si>
    <t>во внебюджетной сфере</t>
  </si>
  <si>
    <t xml:space="preserve">Введено (планируется к введению) новых рабочих мест   </t>
  </si>
  <si>
    <t>единиц</t>
  </si>
  <si>
    <t xml:space="preserve">          в том числе:</t>
  </si>
  <si>
    <t>в рамках инвестиционных проектов</t>
  </si>
  <si>
    <t xml:space="preserve"> в рамках основной деятельности (без учета инвестиционных проектов)</t>
  </si>
  <si>
    <t xml:space="preserve">   из них</t>
  </si>
  <si>
    <t>рублей</t>
  </si>
  <si>
    <t>млн рублей</t>
  </si>
  <si>
    <t>из него</t>
  </si>
  <si>
    <t>фонд заработной платы по государственным и муниципальным учреждениям</t>
  </si>
  <si>
    <t>фонд заработной платы во внебюджетной сфере</t>
  </si>
  <si>
    <t>форма trud-1</t>
  </si>
  <si>
    <t>в т.ч.:</t>
  </si>
  <si>
    <t>работников федеральных государственных учреждений</t>
  </si>
  <si>
    <t>работников государственных учреждений Тверской области</t>
  </si>
  <si>
    <t>работников муниципальных учреждений</t>
  </si>
  <si>
    <t>работников федеральных государственных учреждений
(строка 12/строка 2/12*1000)</t>
  </si>
  <si>
    <t>работников государственных учреждений Тверской области
(строка 13/строка 3/12*1000)</t>
  </si>
  <si>
    <t>работников муниципальных учреждений
(строка 14/строка 4/12*1000)</t>
  </si>
  <si>
    <t>во внебюджетной сфере
(строка 15/строка 5/12*1000)</t>
  </si>
  <si>
    <t>приложение 2 к форме trud-1</t>
  </si>
  <si>
    <t>Всего по муниципальному району (городскому округу)</t>
  </si>
  <si>
    <t>в том числе в разрезе городских и сельских поселений:</t>
  </si>
  <si>
    <t>Фировское городское поселение</t>
  </si>
  <si>
    <t>Великооктябрьское  городское поселение</t>
  </si>
  <si>
    <t>Рождественское сельское поселение</t>
  </si>
  <si>
    <t>Великооктябрьское сельское поселение</t>
  </si>
  <si>
    <t>Фировское сельское поселение</t>
  </si>
  <si>
    <t>Фонд заработной платы всех работникв</t>
  </si>
  <si>
    <t>Начисленный фонд заработной платы работников занятых во внебюджетной сфере</t>
  </si>
  <si>
    <t>Начисленный фонд заработной платы работников государственных учреждений*</t>
  </si>
  <si>
    <t>Начисленный фонд заработной платы работников муниципальных учреждений</t>
  </si>
  <si>
    <t>Среднегодовая численность занятых в экономике - всего</t>
  </si>
  <si>
    <t>Среднесписочная численность работников для расчета фонда заработной платы</t>
  </si>
  <si>
    <t>Объем инвестиций в основной капитал (без субъектов малого предпринимательства) в ценах соответствующих лет</t>
  </si>
  <si>
    <t>Индекс физического объема</t>
  </si>
  <si>
    <t>Индекс-дефлятор</t>
  </si>
  <si>
    <t>Ивестиции</t>
  </si>
  <si>
    <t xml:space="preserve">тыс. руб. </t>
  </si>
  <si>
    <t>% к предыдущему году в сопоставимых ценах</t>
  </si>
  <si>
    <t>х</t>
  </si>
  <si>
    <t>По видам экономической деятельности</t>
  </si>
  <si>
    <t xml:space="preserve">РАЗДЕЛ D: Обеспечение электрической энергией, газом  и паром; кондиционирование воздуха </t>
  </si>
  <si>
    <t>РАЗДЕЛ G: Торговля оптовая и розничная; ремонт автотранспортных средств и мотоциклов</t>
  </si>
  <si>
    <t>РАЗДЕЛ O: Государственное управление и обеспечение военной безопасности; социальное обеспечение</t>
  </si>
  <si>
    <t>РАЗДЕЛ P: Образование</t>
  </si>
  <si>
    <t>РАЗДЕЛ Q: Деятельность в области здравоохранения и социальных услуг</t>
  </si>
  <si>
    <t xml:space="preserve">РАЗДЕЛ R: Деятельность в области культуры, спорта, организации досуга и развлечений </t>
  </si>
  <si>
    <t xml:space="preserve">Собственные средства предприятий </t>
  </si>
  <si>
    <t>прибыль</t>
  </si>
  <si>
    <t>амортизация</t>
  </si>
  <si>
    <t>Привлеченные средства</t>
  </si>
  <si>
    <t>кредиты банков</t>
  </si>
  <si>
    <t>в том числе кредиты иностранных банков</t>
  </si>
  <si>
    <t>заемные средства других организаций</t>
  </si>
  <si>
    <t>бюджетные средства</t>
  </si>
  <si>
    <t>средства федерального бюджета</t>
  </si>
  <si>
    <t>средства областного бюджета</t>
  </si>
  <si>
    <t>средства местного бюджета</t>
  </si>
  <si>
    <t>средства внебюджетных фондов</t>
  </si>
  <si>
    <t>прочие источники</t>
  </si>
  <si>
    <t>По источникам финансирования</t>
  </si>
  <si>
    <t>тыс. руб.</t>
  </si>
  <si>
    <t>Лесоводство и лесозаготовки</t>
  </si>
  <si>
    <t>индекс физического объема промышленного производства</t>
  </si>
  <si>
    <t>в том числе:</t>
  </si>
  <si>
    <t>Лесоматериалы хвойных пород</t>
  </si>
  <si>
    <t xml:space="preserve">в том числе по предприятиям :                             </t>
  </si>
  <si>
    <t>ООО "Баталинский ЛПК"</t>
  </si>
  <si>
    <t>ООО "Никос</t>
  </si>
  <si>
    <t>Лесоматериалы лиственных пород</t>
  </si>
  <si>
    <t>Древесина топливная</t>
  </si>
  <si>
    <t>Промышленное производство (промышленность)</t>
  </si>
  <si>
    <t>ДОБЫЧА ПОЛЕЗНЫХ ИСКОПАЕМЫХ</t>
  </si>
  <si>
    <t>Добыча прочих полезных ископаемых</t>
  </si>
  <si>
    <t>Пески природные</t>
  </si>
  <si>
    <t>ООО "Фировское ДРСУ"</t>
  </si>
  <si>
    <t>Щебень</t>
  </si>
  <si>
    <t>Смесь песчанно-гравийная</t>
  </si>
  <si>
    <t>ОБРАБАТЫВАЮЩИЕ ПРОИЗВОДСТВА</t>
  </si>
  <si>
    <t>Обработка древесины и производство изделий из дерева и пробки, кроме мебели, производство изделий из соломки и материалов для плетения</t>
  </si>
  <si>
    <t>Лесоматериалы, продольно распиленные или расколотые, разделенные на слои или лущеные, толщиной более 6 мм; деревянные железнодорожные или трамвайные шпалы, непропитанные</t>
  </si>
  <si>
    <t>ООО "Баталинский ДОК"</t>
  </si>
  <si>
    <t>Производство прочей неметаллической минеральной продукции</t>
  </si>
  <si>
    <t>Производство асфальто-бетонной смеси</t>
  </si>
  <si>
    <t>ОБЕСПЕЧЕНИЕ ЭЛЕКТРИЧЕСКОЙ ЭНЕРГИЕЙ, ГАЗОМ И ПАРОМ; КОНДИЦИОНИРОВАНИЕ ВОЗДУХА</t>
  </si>
  <si>
    <t>Энергия тепловая, отпущенная котельными</t>
  </si>
  <si>
    <t>МУП "Великооктябрьский коммунальщик"</t>
  </si>
  <si>
    <t>МУП "Фировское ЖКХ"</t>
  </si>
  <si>
    <t>ВОДОСНАБЖЕНИЕ; ВОДООТВЕДЕНИЕ, ОРГАНИЗАЦИЯ СБОРА И УТИЛИЗАЦИИ ОТХОДОВ, ДЕЯТЕЛЬНОСТЬ ПО ЛИКВИДАЦИИ ЗАГРЯЗНЕНИЙ</t>
  </si>
  <si>
    <t>Забор, очистка и распределение воды</t>
  </si>
  <si>
    <t>Забор и очистка воды для питьевых и промышленных нужд</t>
  </si>
  <si>
    <t>Сбор и обработка сточных вод</t>
  </si>
  <si>
    <t>%</t>
  </si>
  <si>
    <t>тыс. плотных куб.м</t>
  </si>
  <si>
    <t>тыс. куб. м</t>
  </si>
  <si>
    <t>тыс. куб. м.</t>
  </si>
  <si>
    <t>тонн</t>
  </si>
  <si>
    <t>тыс. Гкал</t>
  </si>
  <si>
    <t>тыс. рублей</t>
  </si>
  <si>
    <t>индекс цен производителей (дефлятор)</t>
  </si>
  <si>
    <t>Раздел "Промышленное производство"(отгрузка)</t>
  </si>
  <si>
    <t>Раздел "Промышленное производство"(производство)</t>
  </si>
  <si>
    <t xml:space="preserve">Количество сельскохозяйственных предприятий - всего </t>
  </si>
  <si>
    <t>Число крестьянских (фермерских) хозяйств</t>
  </si>
  <si>
    <t>Дефляторы Министерства экономического развития РФ (прошлого года),будут уточнятся</t>
  </si>
  <si>
    <t xml:space="preserve">     в сопоставимых ценах **</t>
  </si>
  <si>
    <t xml:space="preserve">     к предыдущему  году</t>
  </si>
  <si>
    <t xml:space="preserve">          в действующих ценах  </t>
  </si>
  <si>
    <t xml:space="preserve">          в сопоставимых ценах</t>
  </si>
  <si>
    <t xml:space="preserve">          в действующих ценах              </t>
  </si>
  <si>
    <t xml:space="preserve">           к предыдущему   году </t>
  </si>
  <si>
    <t xml:space="preserve">          к предыдущему   году </t>
  </si>
  <si>
    <t>Затраты на производство продукции в сельскохозяйственных предприятиях – всего</t>
  </si>
  <si>
    <t>Выручка от продажи товаров, продукции, работ, услуг в сельскохозяйственных предприятиях</t>
  </si>
  <si>
    <t xml:space="preserve">Себестоимость проданных товаров, продукции, работ, услуг в сельскохохяйственных предприятиях </t>
  </si>
  <si>
    <t xml:space="preserve">Прибыль (убыток) до налогообложения с учетом  дотаций  и компенсаций в сельскохохяйственных предприятиях </t>
  </si>
  <si>
    <t>Производство основных видов сельскохозяйственной  продукции                      во всех категориях хозяйств:</t>
  </si>
  <si>
    <t xml:space="preserve"> Зерно (в весе после доработки)</t>
  </si>
  <si>
    <t xml:space="preserve"> Картофель</t>
  </si>
  <si>
    <t xml:space="preserve"> Овощи</t>
  </si>
  <si>
    <t xml:space="preserve"> Льноволокно</t>
  </si>
  <si>
    <t xml:space="preserve"> Скот и птица - всего (в живом весе)</t>
  </si>
  <si>
    <t xml:space="preserve"> Молоко </t>
  </si>
  <si>
    <t xml:space="preserve"> Яйца</t>
  </si>
  <si>
    <t xml:space="preserve"> Шерсть (в физическом весе)</t>
  </si>
  <si>
    <t xml:space="preserve">  в том числе:</t>
  </si>
  <si>
    <t>в сельскохозяйственных предприятиях (включая подсобные хозяйства):</t>
  </si>
  <si>
    <t xml:space="preserve"> Овощи </t>
  </si>
  <si>
    <t xml:space="preserve"> Скот и птица (в живом весе)</t>
  </si>
  <si>
    <t xml:space="preserve"> Молоко</t>
  </si>
  <si>
    <t>в крестьянских (фермерских) хозяйствах:</t>
  </si>
  <si>
    <t xml:space="preserve">в хозяйствах населения: </t>
  </si>
  <si>
    <t xml:space="preserve"> Скот и птица  (в живом весе)</t>
  </si>
  <si>
    <t>Посевные площади во всех категориях хозяйств:*)</t>
  </si>
  <si>
    <t xml:space="preserve"> Посевная площадь – всего, из нее</t>
  </si>
  <si>
    <t xml:space="preserve"> Зерновые  культуры, в том числе</t>
  </si>
  <si>
    <t xml:space="preserve">                 озимые</t>
  </si>
  <si>
    <t xml:space="preserve"> Зернобобовые</t>
  </si>
  <si>
    <t xml:space="preserve"> Технические культуры – всего, в том числе</t>
  </si>
  <si>
    <t xml:space="preserve">          рапс</t>
  </si>
  <si>
    <t xml:space="preserve">          лен-долгунец</t>
  </si>
  <si>
    <t xml:space="preserve"> Кормовые культуры – всего</t>
  </si>
  <si>
    <t>Производство кормов в пересчете на кормовые единицы в сельскохозяйственных предприятиях</t>
  </si>
  <si>
    <t>Производство продукции звероводства</t>
  </si>
  <si>
    <t>Производство шкурок в звероводческих хозяйствах</t>
  </si>
  <si>
    <t xml:space="preserve">         Норки</t>
  </si>
  <si>
    <t xml:space="preserve">         Песца</t>
  </si>
  <si>
    <t xml:space="preserve">         Лисицы</t>
  </si>
  <si>
    <t xml:space="preserve">         Хоря</t>
  </si>
  <si>
    <t xml:space="preserve"> Крупный рогатый скот</t>
  </si>
  <si>
    <t xml:space="preserve">  в том числе: коровы</t>
  </si>
  <si>
    <t xml:space="preserve"> Свиньи</t>
  </si>
  <si>
    <t xml:space="preserve"> Овцы и козы</t>
  </si>
  <si>
    <t xml:space="preserve"> Птица всех возрастов</t>
  </si>
  <si>
    <t>-”-</t>
  </si>
  <si>
    <t>млн. руб.</t>
  </si>
  <si>
    <t>тыс.шт.</t>
  </si>
  <si>
    <t>га</t>
  </si>
  <si>
    <t>тыс.тонн корм.  ед.</t>
  </si>
  <si>
    <t>цн.к.ед.</t>
  </si>
  <si>
    <t>тыс.руб.</t>
  </si>
  <si>
    <t>тыс. шт.</t>
  </si>
  <si>
    <t>голов</t>
  </si>
  <si>
    <t xml:space="preserve"> Раздел «АГРОПРОМЫШЛЕННЫЙ КОМПЛЕКС»  </t>
  </si>
  <si>
    <t>Демография</t>
  </si>
  <si>
    <t>Раздел Труд</t>
  </si>
  <si>
    <t>Численность индивидуальных предпринимателей без образования юридического лица</t>
  </si>
  <si>
    <t>Численность индивидуальных предпринимателей без образования юридического лица, всего</t>
  </si>
  <si>
    <t>Количество зарегистрировавшихся самозанятых граждан</t>
  </si>
  <si>
    <t>Показатели по налогооблагаемой базе для исчисления налога, взимаемого в связи с применением упрощенной системы налогообложения</t>
  </si>
  <si>
    <t>Плательщики, объектом налогообложения которых является ДОХОД</t>
  </si>
  <si>
    <t>количество плательщиков</t>
  </si>
  <si>
    <t>сумма дохода</t>
  </si>
  <si>
    <t xml:space="preserve">Плательщики, объектом налогообложения которых является ДОХОД, 
уменьшенный на величину РАСХОДОВ                       
</t>
  </si>
  <si>
    <t>сумма дохода, уменьшенная на величину расходов</t>
  </si>
  <si>
    <t xml:space="preserve">Индивидуальные предприниматели, перешедшие на уплату единого сельскохозяйственного налога  </t>
  </si>
  <si>
    <t>Количество налогоплательщиков, всего</t>
  </si>
  <si>
    <t>ДОХОДЫ, уменьшенные на величину расходов, всего</t>
  </si>
  <si>
    <t>Сумма исчисленного налога, всего</t>
  </si>
  <si>
    <t>Показатели по налогооблагаемой базе для исчисления налога, взимаемого в связи с применением патентной системы налогообложения</t>
  </si>
  <si>
    <t>руб.</t>
  </si>
  <si>
    <t>Количество ИП, получивших патент</t>
  </si>
  <si>
    <t>Количество патентов</t>
  </si>
  <si>
    <t>Налоговая база для исчисления налога</t>
  </si>
  <si>
    <t>Сумма налога</t>
  </si>
  <si>
    <t>Лесоводство и прочая лесохозяйственная деятельность</t>
  </si>
  <si>
    <t>ИТОГО</t>
  </si>
  <si>
    <t>Оборот малых и средних предприятий, включая микропредприятия</t>
  </si>
  <si>
    <t>Оборот средних предприятий</t>
  </si>
  <si>
    <t xml:space="preserve">Оборот малых предприятий (включая микропредприятия)   </t>
  </si>
  <si>
    <t>Среднесписочная численность работников на предприятиях малого и среднего предпринимательства (включая микропредприятия) 
(без внешних совместителей)</t>
  </si>
  <si>
    <t>Среднесписочная численность работников на средних предприятиях</t>
  </si>
  <si>
    <t xml:space="preserve">Среднесписочная численность работников на малых предприятий (включая микропредприятия) </t>
  </si>
  <si>
    <t>тыс. чел.</t>
  </si>
  <si>
    <t>Количество малых и средних предприятий, включая микропредприятия (на конец года)</t>
  </si>
  <si>
    <t>Количество средних предприятий</t>
  </si>
  <si>
    <t xml:space="preserve">Количество малых предприятий (включая микропредприятия)                                         </t>
  </si>
  <si>
    <t>Приложение</t>
  </si>
  <si>
    <t xml:space="preserve">к Постановлению </t>
  </si>
  <si>
    <t>Администрации Фировского района</t>
  </si>
  <si>
    <t>2020 год факт</t>
  </si>
  <si>
    <t>2024 год прогноз</t>
  </si>
  <si>
    <t>моложе трудоспособного</t>
  </si>
  <si>
    <t>РАЗДЕЛ J: Деятельность в области информации и связи</t>
  </si>
  <si>
    <t>в 8 р.</t>
  </si>
  <si>
    <t>в 3 р.</t>
  </si>
  <si>
    <t>Розничная торговля, осуществляемая через объекты стационарной торговой сети, имеющие торговые залы</t>
  </si>
  <si>
    <t>Прибыль</t>
  </si>
  <si>
    <t xml:space="preserve">Удельный вес в общей сумме прибыли:                                                                                                                                                         </t>
  </si>
  <si>
    <t xml:space="preserve">а) «самостоятельных» налогоплательщиков;  </t>
  </si>
  <si>
    <t>б) филиалов юридических лиц.</t>
  </si>
  <si>
    <t>Итого налогооблагаемая прибыль по муниципальному образованию за январь-декабрь</t>
  </si>
  <si>
    <t>Итого налогооблагаемая прибыль по муниципальному образованию за январь-сентябрь</t>
  </si>
  <si>
    <t>Имущество</t>
  </si>
  <si>
    <t xml:space="preserve">     - начислено налога на имущество организаций в отношении железнодорожных путей общего пользования и сооружений, являющихся их неотъемлемой технологической частью, по ставке 1,6 % </t>
  </si>
  <si>
    <t xml:space="preserve">     - стоимость налогооблагаемого имущества по ставке 2,2 % </t>
  </si>
  <si>
    <t>Фонда оплаты труда наемных работников в организациях, у индивидуальных предпринимателей и физических лиц</t>
  </si>
  <si>
    <t xml:space="preserve">Среднесписочная численность работников для расчета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
</t>
  </si>
  <si>
    <t xml:space="preserve">Среднемесячный доход от трудовой деятельности
</t>
  </si>
  <si>
    <t xml:space="preserve">Среднесписочная численность работников </t>
  </si>
  <si>
    <t xml:space="preserve">Среднемесячный доход от трудовой деятельности </t>
  </si>
  <si>
    <t xml:space="preserve">Фонд оплаты труда наемных работников в организациях, у индивидуальных предпринимателей и физических лиц </t>
  </si>
  <si>
    <t>МУП "Великооктябрьские коммунальные услуги"</t>
  </si>
  <si>
    <t>МУП "Фировские коммунальные услуги"</t>
  </si>
  <si>
    <t>Прогноз социально- экономического развития муниципального образования Фировский район Тверской области
 на 2023 год и на плановый период до 2025 года</t>
  </si>
  <si>
    <t>2021 год факт</t>
  </si>
  <si>
    <t>2022 год оценка</t>
  </si>
  <si>
    <t>2025 год прогноз</t>
  </si>
  <si>
    <t>Среднесписочная численность работников, занятых во внебюджетной сфере для расчета фонда заработной платы</t>
  </si>
  <si>
    <t>Среднесписочная численность работников, занятых в государственных учреждениях для расчета фонда заработной платы</t>
  </si>
  <si>
    <t>Среднесписочная численность работников, занятых в муниципальных учреждениях для расчета фонда заработной платы</t>
  </si>
  <si>
    <t xml:space="preserve">Ставка налога на прибыль в консолидированный бюджет Тверской области в 2021 году                 </t>
  </si>
  <si>
    <t xml:space="preserve">Налогооблагаемая прибыль за 2021 год, определенная через начисленную сумму налога </t>
  </si>
  <si>
    <t>Налогооблагаемая прибыль по сельскохозяйственным товаропроизводителям за 2021 год (соответствует показателю формы 2 АПК, переданному в отдел отраслей производственной сферы)</t>
  </si>
  <si>
    <t xml:space="preserve">Налогооблагаемая прибыль по муниципальному образованию за 2021 год за минусом прибыли по сельскохозяйственным товаропроизводителям 
</t>
  </si>
  <si>
    <t>Налогооблагаемая прибыль «самостоятельных» налогоплательщиков муниципального образования за 2021 год  (стр. 5 * стр. 6а)</t>
  </si>
  <si>
    <t xml:space="preserve">Налогооблагаемая прибыль филиалов юридических лиц за 2021 год  
</t>
  </si>
  <si>
    <t xml:space="preserve">Начислено налога на прибыль в консолидированный бюджет Тверской области по форме налоговой отчетности за январь-сентябрь 2021 года </t>
  </si>
  <si>
    <t xml:space="preserve">Налогооблагаемая прибыль за январь-сентябрь 2021 года  </t>
  </si>
  <si>
    <t xml:space="preserve">Удельный вес налогооблагаемой прибыли за январь-сентябрь 2021 года в общей сумме прибыли в целом за 2021 год </t>
  </si>
  <si>
    <t>Определение налогооблагаемой прибыли по "самостоятельным" налогоплательщикам муниципального образования на период до 2025 года</t>
  </si>
  <si>
    <t>ООО "БАТАЛИНСКИЙ ЛПК"</t>
  </si>
  <si>
    <t>ООО "БАТАЛИНСКИЙ ДОК"</t>
  </si>
  <si>
    <t>ООО "НИКОС"</t>
  </si>
  <si>
    <t>Производство металлических дверей и окон (25.12)</t>
  </si>
  <si>
    <t>ООО Роллгуд</t>
  </si>
  <si>
    <t>Лесозаготовки</t>
  </si>
  <si>
    <t>Прочие виды деятельности</t>
  </si>
  <si>
    <t>Определение налогооблагаемой прибыли филиалов юридических лиц, головной офис которых находится за пределами муниципального образования на период до 2025 года</t>
  </si>
  <si>
    <t>Производство изделий из асфальта или аналогичных материалов (23.99.2)</t>
  </si>
  <si>
    <t>ООО ТРАНСПОРТНАЯ КОМПАНИЯ "РУСЛАН-1"</t>
  </si>
  <si>
    <t>Прочие виды экономической деятельности, всего</t>
  </si>
  <si>
    <t>Всего начислено налога на имущество организаций по форме налоговой отчетности № 1-НМ на 01.01.2022 года, в том числе:</t>
  </si>
  <si>
    <t xml:space="preserve">     - начислено налога на имущество организаций, исходя из среднегодовой стоимости, по ставке 2,2 % </t>
  </si>
  <si>
    <t>Всего стоимость налогооблагаемого имущества за 2021 год, в том числе:</t>
  </si>
  <si>
    <t>Всего начислено налога на имущество организаций за январь-сентябрь 2021 года по форме налоговой отчетности № 1-НМ на 01.10.2021 года</t>
  </si>
  <si>
    <t xml:space="preserve">   - стоимость налогооблагаемого имущества в отношении железнодорожных путей общего пользования и сооружений, являющихся их неотъемлемой технологической частью, по ставке 1,6 %
</t>
  </si>
  <si>
    <t xml:space="preserve">Начислено налога на имущество организаций за 4 квартал 2021 года
</t>
  </si>
  <si>
    <t xml:space="preserve">Удельный вес налога на имущество организаций за 4 квартал в общей сумме налога в целом за 2021 год </t>
  </si>
  <si>
    <t>в 4,5р</t>
  </si>
  <si>
    <t>РАЗДЕЛ F: Строительство</t>
  </si>
  <si>
    <t>Класс 42: Строительство инженерных сооружений</t>
  </si>
  <si>
    <t>Инвестиции в основной капитал за счет всех источников финансирования (без субъектов малого предпринимательства и объмов инвестиций, не наблюдаемых прямыми статистическими методами)  в ценах 2021 года</t>
  </si>
  <si>
    <t>МБОУ "Рождественская СОШ"</t>
  </si>
  <si>
    <t>-</t>
  </si>
  <si>
    <t>Х</t>
  </si>
  <si>
    <t>Ремонт электронной бытовой техники, бытовых приборов, часов, металлоизделий бытового и зозяйственного назначения, предметов и изделий из металла, изготовление готовых металлических изделий</t>
  </si>
  <si>
    <t>Оказание автотранспортных услуг по перевозке грузов автомобильным транспортом индивидуальными предпринимателями, имеющими на праве собственности или ином праве (пользования, владения и (или) распоряжения) транспортные средства, предназначеные для оказания таких услуг</t>
  </si>
  <si>
    <t>Услуги общественного питания, оказываемые через объекты организации общественного питания</t>
  </si>
  <si>
    <t>Розничная торговля, осуществляемая через объекты стационарной торговой сети, не имеющие торговых залов, а также через объекты нестационарной торговой сети</t>
  </si>
  <si>
    <t>Деятельность по письменному и устному переводу</t>
  </si>
  <si>
    <t>Розничная торговля, осуществляемая через объекты стационарной торговой сети с площадью торгового зала свыше 50 квадратных метров, но не более 150 квадратных метров по каждому объекту организации торговли</t>
  </si>
  <si>
    <t>Ремонт и техническое обслуживание автотранспортных и мототранспортных средств, мотоциклов, машин и оборудования, мойка автотранспортных средств, полирование и предоставление аналогичных услуг</t>
  </si>
  <si>
    <t>Услуги в сфере дошкольного образования и дополнительного образования детей и взрослых</t>
  </si>
  <si>
    <t>Количество ИП, уменьшивших сумму налога по патентам на сумму уплаченных страховых платежей (взносов) и пособий</t>
  </si>
  <si>
    <t>Общая сумма страховых платежей (взносов) и пособий, уменьшающая сумму налога, уплачиваемого в связи с применением патентной системы налогообложения</t>
  </si>
  <si>
    <t>Сумма налога за вычетом страховых платежей (взносов) и пособий, уменьшающих сумму налога, уплачиваемого в связи с применением патентной системы налогообложения</t>
  </si>
  <si>
    <t>2021 год оценка (факт)</t>
  </si>
  <si>
    <t xml:space="preserve">Начислено налога на прибыль в консолидированный бюджет Тверской области по форме налоговой отчетности за 2021 год </t>
  </si>
  <si>
    <r>
      <t>Объем инвестиций в основной капитал (без субъектов малого предпринимательства)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ценах 2021 года</t>
    </r>
  </si>
  <si>
    <r>
      <t>Валовая продукция сельского хозяйства</t>
    </r>
    <r>
      <rPr>
        <b/>
        <sz val="12"/>
        <rFont val="Times New Roman"/>
        <family val="1"/>
        <charset val="204"/>
      </rPr>
      <t>,</t>
    </r>
    <r>
      <rPr>
        <b/>
        <sz val="12"/>
        <rFont val="Times New Roman CYR"/>
      </rPr>
      <t xml:space="preserve"> всего                                                        (все категории хозяйств) </t>
    </r>
  </si>
  <si>
    <r>
      <t xml:space="preserve">     </t>
    </r>
    <r>
      <rPr>
        <sz val="12"/>
        <rFont val="Times New Roman CYR"/>
      </rPr>
      <t>в действующих ценах*</t>
    </r>
  </si>
  <si>
    <r>
      <t>Из общего объема валовой продукции продукция:</t>
    </r>
    <r>
      <rPr>
        <b/>
        <sz val="12"/>
        <rFont val="Times New Roman CYR"/>
      </rPr>
      <t xml:space="preserve">      </t>
    </r>
  </si>
  <si>
    <r>
      <t xml:space="preserve">сельскохозяйственных предприятий: </t>
    </r>
    <r>
      <rPr>
        <i/>
        <sz val="12"/>
        <rFont val="Times New Roman CYR"/>
        <charset val="204"/>
      </rPr>
      <t xml:space="preserve">               дефлятор (2019 год) - 104,0</t>
    </r>
  </si>
  <si>
    <r>
      <t xml:space="preserve">         </t>
    </r>
    <r>
      <rPr>
        <sz val="12"/>
        <rFont val="Times New Roman CYR"/>
      </rPr>
      <t xml:space="preserve"> к предыдущему  году</t>
    </r>
  </si>
  <si>
    <r>
      <t xml:space="preserve">крестьянских  (фермерских) хозяйств:             </t>
    </r>
    <r>
      <rPr>
        <i/>
        <sz val="12"/>
        <rFont val="Times New Roman CYR"/>
        <charset val="204"/>
      </rPr>
      <t>дефлятор (2019 год) - 107,0</t>
    </r>
  </si>
  <si>
    <r>
      <t xml:space="preserve">хозяйств населения:                                          </t>
    </r>
    <r>
      <rPr>
        <i/>
        <sz val="12"/>
        <rFont val="Times New Roman CYR"/>
        <charset val="204"/>
      </rPr>
      <t>дефлятор (2019 год) - 90,5</t>
    </r>
  </si>
  <si>
    <r>
      <t xml:space="preserve"> </t>
    </r>
    <r>
      <rPr>
        <sz val="12"/>
        <rFont val="Times New Roman CYR"/>
      </rPr>
      <t>Пашня в обработке (посев+пар)</t>
    </r>
  </si>
  <si>
    <r>
      <t>Численность поголовья скота и птицы</t>
    </r>
    <r>
      <rPr>
        <b/>
        <sz val="12"/>
        <rFont val="Times New Roman CYR"/>
        <charset val="204"/>
      </rPr>
      <t xml:space="preserve"> на конец года</t>
    </r>
    <r>
      <rPr>
        <b/>
        <sz val="12"/>
        <rFont val="Times New Roman CYR"/>
      </rPr>
      <t xml:space="preserve"> во всех категориях хозяйств:</t>
    </r>
    <r>
      <rPr>
        <sz val="12"/>
        <rFont val="Times New Roman"/>
        <family val="1"/>
        <charset val="204"/>
      </rPr>
      <t xml:space="preserve">                                                             </t>
    </r>
  </si>
  <si>
    <t>Е.В. Самодурова</t>
  </si>
  <si>
    <t>от 14.10.2022 № 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</si>
</sst>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₽_-;\-* #,##0.00\ _₽_-;_-* &quot;-&quot;??\ _₽_-;_-@_-"/>
    <numFmt numFmtId="164" formatCode="0.000"/>
    <numFmt numFmtId="165" formatCode="0.0"/>
    <numFmt numFmtId="166" formatCode="#,##0.000"/>
    <numFmt numFmtId="167" formatCode="#,##0;[Red]\-#,##0"/>
    <numFmt numFmtId="168" formatCode="#,##0.0;[Red]\-#,##0.0"/>
    <numFmt numFmtId="169" formatCode="#,##0.000;[Red]\-#,##0.000"/>
    <numFmt numFmtId="170" formatCode="_-* #,##0.0_р_._-;\-* #,##0.0_р_._-;_-* &quot;-&quot;??_р_._-;_-@_-"/>
    <numFmt numFmtId="171" formatCode="#,##0.0"/>
    <numFmt numFmtId="172" formatCode="#,##0.0_ ;\-#,##0.0\ "/>
  </numFmts>
  <fonts count="1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0" tint="-0.3499862666707357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name val="Times New Roman CYR"/>
      <charset val="204"/>
    </font>
    <font>
      <sz val="12"/>
      <name val="Times New Roman CYR"/>
    </font>
    <font>
      <b/>
      <sz val="12"/>
      <name val="Times New Roman CYR"/>
    </font>
    <font>
      <i/>
      <sz val="12"/>
      <name val="Times New Roman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12">
    <xf numFmtId="0" fontId="0" fillId="0" borderId="0" xfId="0"/>
    <xf numFmtId="0" fontId="2" fillId="0" borderId="0" xfId="0" applyFont="1"/>
    <xf numFmtId="0" fontId="1" fillId="0" borderId="0" xfId="0" applyFont="1"/>
    <xf numFmtId="0" fontId="2" fillId="0" borderId="0" xfId="0" applyFont="1" applyBorder="1"/>
    <xf numFmtId="0" fontId="3" fillId="0" borderId="0" xfId="0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center" vertical="center"/>
    </xf>
    <xf numFmtId="0" fontId="1" fillId="0" borderId="0" xfId="0" applyFont="1" applyFill="1"/>
    <xf numFmtId="0" fontId="5" fillId="0" borderId="1" xfId="0" applyFont="1" applyFill="1" applyBorder="1" applyAlignment="1">
      <alignment vertical="justify"/>
    </xf>
    <xf numFmtId="0" fontId="5" fillId="0" borderId="1" xfId="0" applyFont="1" applyFill="1" applyBorder="1" applyAlignment="1">
      <alignment vertical="center"/>
    </xf>
    <xf numFmtId="0" fontId="6" fillId="0" borderId="0" xfId="0" applyFont="1" applyFill="1" applyAlignment="1">
      <alignment wrapText="1"/>
    </xf>
    <xf numFmtId="0" fontId="6" fillId="0" borderId="0" xfId="0" applyFont="1" applyFill="1" applyAlignment="1">
      <alignment horizontal="left" wrapText="1"/>
    </xf>
    <xf numFmtId="166" fontId="6" fillId="0" borderId="1" xfId="0" applyNumberFormat="1" applyFont="1" applyFill="1" applyBorder="1" applyAlignment="1" applyProtection="1">
      <alignment horizontal="center" vertical="top" wrapText="1"/>
      <protection hidden="1"/>
    </xf>
    <xf numFmtId="0" fontId="5" fillId="0" borderId="1" xfId="0" applyFont="1" applyFill="1" applyBorder="1" applyAlignment="1">
      <alignment horizontal="right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165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1" fontId="6" fillId="0" borderId="2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 applyProtection="1">
      <alignment vertical="top" wrapText="1"/>
      <protection locked="0"/>
    </xf>
    <xf numFmtId="0" fontId="6" fillId="0" borderId="1" xfId="0" applyFont="1" applyFill="1" applyBorder="1" applyAlignment="1" applyProtection="1">
      <alignment horizontal="center" vertical="top" wrapText="1"/>
      <protection locked="0"/>
    </xf>
    <xf numFmtId="4" fontId="6" fillId="0" borderId="1" xfId="0" applyNumberFormat="1" applyFont="1" applyFill="1" applyBorder="1" applyAlignment="1" applyProtection="1">
      <alignment horizontal="center" vertical="top" wrapText="1"/>
      <protection hidden="1"/>
    </xf>
    <xf numFmtId="4" fontId="6" fillId="0" borderId="1" xfId="0" applyNumberFormat="1" applyFont="1" applyFill="1" applyBorder="1" applyAlignment="1" applyProtection="1">
      <alignment horizontal="center" vertical="top" wrapText="1"/>
      <protection locked="0"/>
    </xf>
    <xf numFmtId="0" fontId="6" fillId="0" borderId="1" xfId="0" applyFont="1" applyFill="1" applyBorder="1"/>
    <xf numFmtId="0" fontId="6" fillId="0" borderId="3" xfId="0" applyFont="1" applyFill="1" applyBorder="1" applyAlignment="1" applyProtection="1">
      <alignment vertical="top" wrapText="1"/>
      <protection locked="0"/>
    </xf>
    <xf numFmtId="166" fontId="6" fillId="0" borderId="1" xfId="0" applyNumberFormat="1" applyFont="1" applyFill="1" applyBorder="1" applyAlignment="1" applyProtection="1">
      <alignment horizontal="center" vertical="top" wrapText="1"/>
      <protection locked="0"/>
    </xf>
    <xf numFmtId="171" fontId="6" fillId="0" borderId="1" xfId="0" applyNumberFormat="1" applyFont="1" applyFill="1" applyBorder="1" applyAlignment="1" applyProtection="1">
      <alignment horizontal="center" vertical="top" wrapText="1"/>
      <protection locked="0"/>
    </xf>
    <xf numFmtId="171" fontId="6" fillId="0" borderId="1" xfId="0" applyNumberFormat="1" applyFont="1" applyFill="1" applyBorder="1" applyAlignment="1">
      <alignment horizontal="center" vertical="top"/>
    </xf>
    <xf numFmtId="166" fontId="6" fillId="0" borderId="1" xfId="0" applyNumberFormat="1" applyFont="1" applyFill="1" applyBorder="1" applyAlignment="1">
      <alignment horizontal="center" vertical="top"/>
    </xf>
    <xf numFmtId="3" fontId="6" fillId="0" borderId="1" xfId="0" applyNumberFormat="1" applyFont="1" applyFill="1" applyBorder="1" applyAlignment="1" applyProtection="1">
      <alignment horizontal="center" vertical="top" wrapText="1"/>
      <protection locked="0"/>
    </xf>
    <xf numFmtId="3" fontId="6" fillId="0" borderId="1" xfId="0" applyNumberFormat="1" applyFont="1" applyFill="1" applyBorder="1" applyAlignment="1">
      <alignment horizontal="center" vertical="top"/>
    </xf>
    <xf numFmtId="166" fontId="6" fillId="0" borderId="1" xfId="0" applyNumberFormat="1" applyFont="1" applyFill="1" applyBorder="1" applyAlignment="1" applyProtection="1">
      <alignment horizontal="center" wrapText="1"/>
      <protection locked="0"/>
    </xf>
    <xf numFmtId="166" fontId="6" fillId="0" borderId="1" xfId="0" applyNumberFormat="1" applyFont="1" applyFill="1" applyBorder="1" applyAlignment="1">
      <alignment horizontal="center"/>
    </xf>
    <xf numFmtId="166" fontId="6" fillId="0" borderId="1" xfId="0" applyNumberFormat="1" applyFont="1" applyFill="1" applyBorder="1" applyAlignment="1" applyProtection="1">
      <alignment horizontal="center" wrapText="1"/>
      <protection hidden="1"/>
    </xf>
    <xf numFmtId="4" fontId="6" fillId="0" borderId="1" xfId="0" applyNumberFormat="1" applyFont="1" applyFill="1" applyBorder="1" applyAlignment="1" applyProtection="1">
      <alignment horizontal="center" wrapText="1"/>
      <protection locked="0"/>
    </xf>
    <xf numFmtId="0" fontId="6" fillId="0" borderId="1" xfId="0" applyFont="1" applyFill="1" applyBorder="1" applyAlignment="1">
      <alignment horizontal="center"/>
    </xf>
    <xf numFmtId="0" fontId="5" fillId="0" borderId="3" xfId="0" applyFont="1" applyFill="1" applyBorder="1" applyAlignment="1" applyProtection="1">
      <alignment vertical="top" wrapText="1"/>
      <protection locked="0"/>
    </xf>
    <xf numFmtId="3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1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 applyProtection="1">
      <alignment vertical="top" wrapText="1"/>
      <protection locked="0"/>
    </xf>
    <xf numFmtId="0" fontId="9" fillId="0" borderId="5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5" fillId="0" borderId="1" xfId="0" applyFont="1" applyFill="1" applyBorder="1" applyAlignment="1" applyProtection="1">
      <alignment horizontal="center" vertical="top" wrapText="1"/>
      <protection locked="0"/>
    </xf>
    <xf numFmtId="4" fontId="6" fillId="0" borderId="6" xfId="0" applyNumberFormat="1" applyFont="1" applyFill="1" applyBorder="1" applyAlignment="1" applyProtection="1">
      <alignment horizontal="center" vertical="top" wrapText="1"/>
      <protection locked="0"/>
    </xf>
    <xf numFmtId="4" fontId="6" fillId="0" borderId="6" xfId="0" applyNumberFormat="1" applyFont="1" applyFill="1" applyBorder="1" applyAlignment="1" applyProtection="1">
      <alignment horizontal="center" vertical="top" wrapText="1"/>
      <protection hidden="1"/>
    </xf>
    <xf numFmtId="0" fontId="5" fillId="0" borderId="6" xfId="0" applyFont="1" applyFill="1" applyBorder="1" applyAlignment="1">
      <alignment vertical="top" wrapText="1"/>
    </xf>
    <xf numFmtId="0" fontId="9" fillId="0" borderId="15" xfId="0" applyFont="1" applyFill="1" applyBorder="1" applyAlignment="1">
      <alignment vertical="top" wrapText="1"/>
    </xf>
    <xf numFmtId="0" fontId="5" fillId="0" borderId="16" xfId="0" applyFont="1" applyFill="1" applyBorder="1" applyAlignment="1">
      <alignment vertical="top" wrapText="1"/>
    </xf>
    <xf numFmtId="0" fontId="9" fillId="0" borderId="16" xfId="0" applyFont="1" applyFill="1" applyBorder="1" applyAlignment="1">
      <alignment vertical="top" wrapText="1"/>
    </xf>
    <xf numFmtId="0" fontId="6" fillId="0" borderId="6" xfId="0" applyFont="1" applyFill="1" applyBorder="1" applyAlignment="1" applyProtection="1">
      <alignment horizontal="center" vertical="top" wrapText="1"/>
      <protection locked="0"/>
    </xf>
    <xf numFmtId="166" fontId="6" fillId="0" borderId="6" xfId="0" applyNumberFormat="1" applyFont="1" applyFill="1" applyBorder="1" applyAlignment="1" applyProtection="1">
      <alignment horizontal="center" vertical="top" wrapText="1"/>
      <protection hidden="1"/>
    </xf>
    <xf numFmtId="0" fontId="5" fillId="0" borderId="4" xfId="0" applyFont="1" applyFill="1" applyBorder="1" applyAlignment="1" applyProtection="1">
      <alignment vertical="top" wrapText="1"/>
      <protection locked="0"/>
    </xf>
    <xf numFmtId="4" fontId="6" fillId="0" borderId="0" xfId="0" applyNumberFormat="1" applyFont="1" applyFill="1" applyBorder="1" applyAlignment="1" applyProtection="1">
      <alignment horizontal="center" vertical="top" wrapText="1"/>
      <protection hidden="1"/>
    </xf>
    <xf numFmtId="0" fontId="6" fillId="0" borderId="1" xfId="0" applyFont="1" applyFill="1" applyBorder="1" applyAlignment="1">
      <alignment vertical="top" wrapText="1"/>
    </xf>
    <xf numFmtId="166" fontId="6" fillId="0" borderId="7" xfId="0" applyNumberFormat="1" applyFont="1" applyFill="1" applyBorder="1" applyAlignment="1" applyProtection="1">
      <alignment horizontal="center" vertical="top" wrapText="1"/>
      <protection hidden="1"/>
    </xf>
    <xf numFmtId="0" fontId="5" fillId="0" borderId="1" xfId="0" applyFont="1" applyFill="1" applyBorder="1" applyAlignment="1">
      <alignment vertical="top" wrapText="1"/>
    </xf>
    <xf numFmtId="3" fontId="6" fillId="0" borderId="7" xfId="0" applyNumberFormat="1" applyFont="1" applyFill="1" applyBorder="1" applyAlignment="1" applyProtection="1">
      <alignment horizontal="center" vertical="top" wrapText="1"/>
      <protection hidden="1"/>
    </xf>
    <xf numFmtId="3" fontId="6" fillId="0" borderId="6" xfId="0" applyNumberFormat="1" applyFont="1" applyFill="1" applyBorder="1" applyAlignment="1" applyProtection="1">
      <alignment horizontal="center" vertical="top" wrapText="1"/>
      <protection hidden="1"/>
    </xf>
    <xf numFmtId="0" fontId="8" fillId="0" borderId="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/>
    <xf numFmtId="0" fontId="6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wrapText="1"/>
    </xf>
    <xf numFmtId="166" fontId="6" fillId="0" borderId="8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/>
    <xf numFmtId="166" fontId="6" fillId="0" borderId="1" xfId="0" applyNumberFormat="1" applyFont="1" applyFill="1" applyBorder="1"/>
    <xf numFmtId="0" fontId="6" fillId="0" borderId="15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vertical="center" wrapText="1"/>
    </xf>
    <xf numFmtId="166" fontId="6" fillId="0" borderId="1" xfId="0" applyNumberFormat="1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/>
    </xf>
    <xf numFmtId="171" fontId="6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justify" vertical="center" wrapText="1"/>
    </xf>
    <xf numFmtId="3" fontId="6" fillId="0" borderId="8" xfId="0" applyNumberFormat="1" applyFont="1" applyFill="1" applyBorder="1" applyAlignment="1">
      <alignment horizontal="center"/>
    </xf>
    <xf numFmtId="0" fontId="7" fillId="0" borderId="1" xfId="0" applyFont="1" applyFill="1" applyBorder="1" applyAlignment="1" applyProtection="1">
      <alignment horizontal="left" vertical="center" wrapText="1" indent="1"/>
    </xf>
    <xf numFmtId="0" fontId="7" fillId="0" borderId="1" xfId="0" applyFont="1" applyFill="1" applyBorder="1" applyAlignment="1" applyProtection="1">
      <alignment horizontal="center" vertical="center" wrapText="1"/>
    </xf>
    <xf numFmtId="3" fontId="6" fillId="0" borderId="1" xfId="0" applyNumberFormat="1" applyFont="1" applyFill="1" applyBorder="1" applyAlignment="1" applyProtection="1">
      <alignment horizontal="center"/>
      <protection locked="0"/>
    </xf>
    <xf numFmtId="0" fontId="6" fillId="0" borderId="1" xfId="0" applyNumberFormat="1" applyFont="1" applyFill="1" applyBorder="1" applyAlignment="1" applyProtection="1">
      <alignment horizontal="center"/>
      <protection locked="0"/>
    </xf>
    <xf numFmtId="0" fontId="6" fillId="0" borderId="1" xfId="0" applyFont="1" applyFill="1" applyBorder="1" applyAlignment="1" applyProtection="1">
      <alignment horizontal="lef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lef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</xf>
    <xf numFmtId="165" fontId="6" fillId="0" borderId="1" xfId="0" applyNumberFormat="1" applyFont="1" applyFill="1" applyBorder="1" applyAlignment="1">
      <alignment horizontal="center"/>
    </xf>
    <xf numFmtId="0" fontId="5" fillId="0" borderId="6" xfId="0" applyFont="1" applyFill="1" applyBorder="1" applyAlignment="1" applyProtection="1">
      <alignment horizontal="left" vertical="center" wrapText="1" indent="1"/>
    </xf>
    <xf numFmtId="0" fontId="5" fillId="0" borderId="6" xfId="0" applyFont="1" applyFill="1" applyBorder="1" applyAlignment="1" applyProtection="1">
      <alignment horizontal="center" vertical="center" wrapText="1"/>
    </xf>
    <xf numFmtId="165" fontId="6" fillId="0" borderId="6" xfId="0" applyNumberFormat="1" applyFont="1" applyFill="1" applyBorder="1" applyAlignment="1">
      <alignment horizontal="center"/>
    </xf>
    <xf numFmtId="170" fontId="6" fillId="0" borderId="6" xfId="1" applyNumberFormat="1" applyFont="1" applyFill="1" applyBorder="1" applyAlignment="1">
      <alignment horizontal="center"/>
    </xf>
    <xf numFmtId="170" fontId="6" fillId="0" borderId="4" xfId="1" applyNumberFormat="1" applyFont="1" applyFill="1" applyBorder="1" applyAlignment="1">
      <alignment horizontal="center"/>
    </xf>
    <xf numFmtId="0" fontId="7" fillId="0" borderId="1" xfId="0" applyFont="1" applyFill="1" applyBorder="1" applyAlignment="1" applyProtection="1">
      <alignment horizontal="left" vertical="center" wrapText="1" indent="2"/>
    </xf>
    <xf numFmtId="3" fontId="6" fillId="0" borderId="3" xfId="0" applyNumberFormat="1" applyFont="1" applyFill="1" applyBorder="1" applyAlignment="1" applyProtection="1">
      <alignment horizontal="center"/>
      <protection locked="0"/>
    </xf>
    <xf numFmtId="0" fontId="5" fillId="0" borderId="1" xfId="0" applyFont="1" applyFill="1" applyBorder="1" applyAlignment="1" applyProtection="1">
      <alignment horizontal="left" vertical="center" wrapText="1" indent="2"/>
    </xf>
    <xf numFmtId="171" fontId="6" fillId="0" borderId="3" xfId="0" applyNumberFormat="1" applyFont="1" applyFill="1" applyBorder="1" applyAlignment="1" applyProtection="1">
      <alignment horizontal="center"/>
      <protection locked="0"/>
    </xf>
    <xf numFmtId="165" fontId="6" fillId="0" borderId="3" xfId="0" applyNumberFormat="1" applyFont="1" applyFill="1" applyBorder="1" applyAlignment="1">
      <alignment horizontal="center"/>
    </xf>
    <xf numFmtId="0" fontId="6" fillId="0" borderId="1" xfId="0" applyFont="1" applyFill="1" applyBorder="1" applyAlignment="1" applyProtection="1">
      <alignment horizontal="left" vertical="center" wrapText="1" indent="3"/>
    </xf>
    <xf numFmtId="0" fontId="5" fillId="0" borderId="1" xfId="0" applyFont="1" applyFill="1" applyBorder="1" applyAlignment="1" applyProtection="1">
      <alignment horizontal="left" vertical="center" wrapText="1" indent="3"/>
    </xf>
    <xf numFmtId="171" fontId="6" fillId="0" borderId="1" xfId="0" applyNumberFormat="1" applyFont="1" applyFill="1" applyBorder="1" applyAlignment="1" applyProtection="1">
      <alignment horizontal="center"/>
      <protection locked="0"/>
    </xf>
    <xf numFmtId="3" fontId="9" fillId="0" borderId="1" xfId="0" applyNumberFormat="1" applyFont="1" applyFill="1" applyBorder="1" applyAlignment="1" applyProtection="1">
      <alignment horizontal="right"/>
      <protection locked="0"/>
    </xf>
    <xf numFmtId="3" fontId="9" fillId="0" borderId="3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Fill="1" applyBorder="1"/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 indent="1"/>
    </xf>
    <xf numFmtId="0" fontId="6" fillId="0" borderId="1" xfId="0" applyFont="1" applyFill="1" applyBorder="1" applyAlignment="1">
      <alignment horizontal="left" vertical="top" wrapText="1" indent="3"/>
    </xf>
    <xf numFmtId="0" fontId="8" fillId="0" borderId="1" xfId="0" applyFont="1" applyFill="1" applyBorder="1" applyAlignment="1">
      <alignment wrapText="1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165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vertical="justify" wrapText="1"/>
    </xf>
    <xf numFmtId="0" fontId="7" fillId="0" borderId="1" xfId="0" applyFont="1" applyFill="1" applyBorder="1" applyAlignment="1">
      <alignment wrapText="1"/>
    </xf>
    <xf numFmtId="1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top" wrapText="1"/>
    </xf>
    <xf numFmtId="167" fontId="6" fillId="0" borderId="9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top" wrapText="1"/>
    </xf>
    <xf numFmtId="0" fontId="6" fillId="0" borderId="6" xfId="0" applyFont="1" applyFill="1" applyBorder="1" applyAlignment="1">
      <alignment horizontal="center" vertical="top" wrapText="1"/>
    </xf>
    <xf numFmtId="167" fontId="6" fillId="0" borderId="1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/>
    <xf numFmtId="167" fontId="6" fillId="0" borderId="17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horizontal="center" vertical="top" wrapText="1"/>
    </xf>
    <xf numFmtId="167" fontId="6" fillId="0" borderId="1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top" wrapText="1"/>
    </xf>
    <xf numFmtId="168" fontId="6" fillId="0" borderId="9" xfId="0" applyNumberFormat="1" applyFont="1" applyFill="1" applyBorder="1" applyAlignment="1">
      <alignment horizontal="center" vertical="center" wrapText="1"/>
    </xf>
    <xf numFmtId="169" fontId="6" fillId="0" borderId="9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wrapText="1"/>
    </xf>
    <xf numFmtId="168" fontId="7" fillId="0" borderId="9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top" wrapText="1"/>
    </xf>
    <xf numFmtId="0" fontId="14" fillId="0" borderId="0" xfId="0" applyFont="1" applyFill="1"/>
    <xf numFmtId="0" fontId="7" fillId="0" borderId="1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vertical="top" wrapText="1"/>
    </xf>
    <xf numFmtId="0" fontId="11" fillId="0" borderId="6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top" wrapText="1"/>
    </xf>
    <xf numFmtId="3" fontId="6" fillId="0" borderId="9" xfId="0" applyNumberFormat="1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/>
    <xf numFmtId="0" fontId="8" fillId="0" borderId="6" xfId="0" applyFont="1" applyFill="1" applyBorder="1" applyAlignment="1"/>
    <xf numFmtId="0" fontId="6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/>
    </xf>
    <xf numFmtId="0" fontId="8" fillId="0" borderId="15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6" xfId="0" applyFont="1" applyFill="1" applyBorder="1"/>
    <xf numFmtId="0" fontId="6" fillId="0" borderId="12" xfId="0" applyFont="1" applyFill="1" applyBorder="1" applyAlignment="1">
      <alignment horizontal="center" vertical="center"/>
    </xf>
    <xf numFmtId="0" fontId="6" fillId="0" borderId="12" xfId="0" applyFont="1" applyFill="1" applyBorder="1"/>
    <xf numFmtId="0" fontId="7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wrapText="1"/>
    </xf>
    <xf numFmtId="1" fontId="6" fillId="0" borderId="12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/>
    <xf numFmtId="172" fontId="6" fillId="0" borderId="9" xfId="0" applyNumberFormat="1" applyFon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0" fontId="6" fillId="0" borderId="14" xfId="0" applyFont="1" applyFill="1" applyBorder="1" applyAlignment="1"/>
    <xf numFmtId="0" fontId="7" fillId="0" borderId="3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wrapText="1"/>
    </xf>
    <xf numFmtId="0" fontId="7" fillId="0" borderId="8" xfId="0" applyFont="1" applyFill="1" applyBorder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justify" vertical="center" wrapText="1"/>
    </xf>
    <xf numFmtId="0" fontId="12" fillId="0" borderId="15" xfId="0" applyFont="1" applyFill="1" applyBorder="1" applyAlignment="1">
      <alignment horizontal="justify" vertical="center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26"/>
  <sheetViews>
    <sheetView tabSelected="1" view="pageBreakPreview" topLeftCell="A502" zoomScaleNormal="70" zoomScaleSheetLayoutView="100" workbookViewId="0">
      <selection activeCell="G371" sqref="G371"/>
    </sheetView>
  </sheetViews>
  <sheetFormatPr defaultColWidth="15.28515625" defaultRowHeight="18.75" x14ac:dyDescent="0.3"/>
  <cols>
    <col min="1" max="1" width="5.140625" style="6" customWidth="1"/>
    <col min="2" max="2" width="80.140625" style="73" customWidth="1"/>
    <col min="3" max="3" width="24.85546875" style="73" customWidth="1"/>
    <col min="4" max="5" width="24.85546875" style="73" hidden="1" customWidth="1"/>
    <col min="6" max="10" width="25.7109375" style="73" customWidth="1"/>
    <col min="11" max="11" width="22.140625" style="73" customWidth="1"/>
    <col min="12" max="16384" width="15.28515625" style="1"/>
  </cols>
  <sheetData>
    <row r="1" spans="2:12" ht="16.5" customHeight="1" x14ac:dyDescent="0.3">
      <c r="B1" s="13"/>
      <c r="C1" s="13"/>
      <c r="D1" s="13"/>
      <c r="E1" s="13"/>
      <c r="F1" s="13"/>
      <c r="G1" s="13"/>
      <c r="H1" s="13"/>
      <c r="I1" s="9"/>
      <c r="J1" s="190" t="s">
        <v>240</v>
      </c>
      <c r="K1" s="190"/>
    </row>
    <row r="2" spans="2:12" ht="16.5" customHeight="1" x14ac:dyDescent="0.3">
      <c r="B2" s="14"/>
      <c r="C2" s="14"/>
      <c r="D2" s="14"/>
      <c r="E2" s="14"/>
      <c r="F2" s="14"/>
      <c r="G2" s="14"/>
      <c r="H2" s="14"/>
      <c r="I2" s="9"/>
      <c r="J2" s="190" t="s">
        <v>241</v>
      </c>
      <c r="K2" s="190"/>
    </row>
    <row r="3" spans="2:12" ht="16.5" customHeight="1" x14ac:dyDescent="0.3">
      <c r="B3" s="14"/>
      <c r="C3" s="14"/>
      <c r="D3" s="14"/>
      <c r="E3" s="14"/>
      <c r="F3" s="14"/>
      <c r="G3" s="14"/>
      <c r="H3" s="14"/>
      <c r="I3" s="9"/>
      <c r="J3" s="190" t="s">
        <v>242</v>
      </c>
      <c r="K3" s="190"/>
    </row>
    <row r="4" spans="2:12" ht="16.5" customHeight="1" x14ac:dyDescent="0.3">
      <c r="B4" s="14"/>
      <c r="C4" s="14"/>
      <c r="D4" s="14"/>
      <c r="E4" s="14"/>
      <c r="F4" s="14"/>
      <c r="G4" s="14"/>
      <c r="H4" s="14"/>
      <c r="I4" s="9"/>
      <c r="J4" s="190" t="s">
        <v>333</v>
      </c>
      <c r="K4" s="190"/>
    </row>
    <row r="5" spans="2:12" ht="16.5" customHeight="1" x14ac:dyDescent="0.3">
      <c r="B5" s="14"/>
      <c r="C5" s="14"/>
      <c r="D5" s="14"/>
      <c r="E5" s="14"/>
      <c r="F5" s="14"/>
      <c r="G5" s="14"/>
      <c r="H5" s="14"/>
      <c r="I5" s="10"/>
      <c r="J5" s="10"/>
      <c r="K5" s="10"/>
    </row>
    <row r="6" spans="2:12" ht="50.25" customHeight="1" x14ac:dyDescent="0.3">
      <c r="B6" s="203" t="s">
        <v>267</v>
      </c>
      <c r="C6" s="203"/>
      <c r="D6" s="203"/>
      <c r="E6" s="203"/>
      <c r="F6" s="203"/>
      <c r="G6" s="203"/>
      <c r="H6" s="203"/>
      <c r="I6" s="203"/>
      <c r="J6" s="203"/>
      <c r="K6" s="203"/>
    </row>
    <row r="7" spans="2:12" ht="24.75" customHeight="1" x14ac:dyDescent="0.3">
      <c r="B7" s="205"/>
      <c r="C7" s="205"/>
      <c r="D7" s="205"/>
      <c r="E7" s="205"/>
      <c r="F7" s="205"/>
      <c r="G7" s="205"/>
      <c r="H7" s="205"/>
      <c r="I7" s="205"/>
      <c r="J7" s="205"/>
      <c r="K7" s="205"/>
    </row>
    <row r="8" spans="2:12" x14ac:dyDescent="0.3">
      <c r="B8" s="15" t="s">
        <v>1</v>
      </c>
      <c r="C8" s="16" t="s">
        <v>2</v>
      </c>
      <c r="D8" s="16" t="s">
        <v>21</v>
      </c>
      <c r="E8" s="16" t="s">
        <v>20</v>
      </c>
      <c r="F8" s="16" t="s">
        <v>243</v>
      </c>
      <c r="G8" s="16" t="s">
        <v>268</v>
      </c>
      <c r="H8" s="16" t="s">
        <v>269</v>
      </c>
      <c r="I8" s="16" t="s">
        <v>18</v>
      </c>
      <c r="J8" s="16" t="s">
        <v>244</v>
      </c>
      <c r="K8" s="16" t="s">
        <v>270</v>
      </c>
    </row>
    <row r="9" spans="2:12" x14ac:dyDescent="0.3">
      <c r="B9" s="17">
        <v>1</v>
      </c>
      <c r="C9" s="18">
        <v>2</v>
      </c>
      <c r="D9" s="17">
        <v>3</v>
      </c>
      <c r="E9" s="18">
        <v>4</v>
      </c>
      <c r="F9" s="17">
        <v>5</v>
      </c>
      <c r="G9" s="18">
        <v>6</v>
      </c>
      <c r="H9" s="17">
        <v>7</v>
      </c>
      <c r="I9" s="18">
        <v>8</v>
      </c>
      <c r="J9" s="17">
        <v>9</v>
      </c>
      <c r="K9" s="18">
        <v>10</v>
      </c>
      <c r="L9" s="3"/>
    </row>
    <row r="10" spans="2:12" x14ac:dyDescent="0.3">
      <c r="B10" s="19" t="s">
        <v>207</v>
      </c>
      <c r="C10" s="18"/>
      <c r="D10" s="17"/>
      <c r="E10" s="18"/>
      <c r="F10" s="17"/>
      <c r="G10" s="18"/>
      <c r="H10" s="17"/>
      <c r="I10" s="18"/>
      <c r="J10" s="17"/>
      <c r="K10" s="18"/>
      <c r="L10" s="3"/>
    </row>
    <row r="11" spans="2:12" x14ac:dyDescent="0.3">
      <c r="B11" s="20" t="s">
        <v>0</v>
      </c>
      <c r="C11" s="18" t="s">
        <v>8</v>
      </c>
      <c r="D11" s="18"/>
      <c r="E11" s="18"/>
      <c r="F11" s="15">
        <v>7372</v>
      </c>
      <c r="G11" s="15">
        <v>7136</v>
      </c>
      <c r="H11" s="15">
        <v>6848</v>
      </c>
      <c r="I11" s="15">
        <v>6599</v>
      </c>
      <c r="J11" s="15">
        <v>6370</v>
      </c>
      <c r="K11" s="15">
        <v>6151</v>
      </c>
      <c r="L11" s="4">
        <f>K11+K23-K24+K26-K27</f>
        <v>5945</v>
      </c>
    </row>
    <row r="12" spans="2:12" ht="26.25" customHeight="1" x14ac:dyDescent="0.3">
      <c r="B12" s="21" t="s">
        <v>7</v>
      </c>
      <c r="C12" s="18" t="s">
        <v>6</v>
      </c>
      <c r="D12" s="18"/>
      <c r="E12" s="18"/>
      <c r="F12" s="22">
        <f>F11/7662*100</f>
        <v>96.215087444531449</v>
      </c>
      <c r="G12" s="22">
        <f t="shared" ref="G12:K12" si="0">G11/F11*100</f>
        <v>96.79869777536625</v>
      </c>
      <c r="H12" s="22">
        <f t="shared" si="0"/>
        <v>95.964125560538122</v>
      </c>
      <c r="I12" s="22">
        <f t="shared" si="0"/>
        <v>96.36390186915888</v>
      </c>
      <c r="J12" s="22">
        <f t="shared" si="0"/>
        <v>96.529777238975598</v>
      </c>
      <c r="K12" s="22">
        <f t="shared" si="0"/>
        <v>96.562009419152275</v>
      </c>
      <c r="L12" s="5">
        <f t="shared" ref="L12" si="1">L11/K11*100</f>
        <v>96.650951064867499</v>
      </c>
    </row>
    <row r="13" spans="2:12" x14ac:dyDescent="0.3">
      <c r="B13" s="20" t="s">
        <v>3</v>
      </c>
      <c r="C13" s="18" t="s">
        <v>8</v>
      </c>
      <c r="D13" s="18"/>
      <c r="E13" s="18"/>
      <c r="F13" s="15">
        <f t="shared" ref="F13:K13" si="2">F15+F17</f>
        <v>7254</v>
      </c>
      <c r="G13" s="15">
        <f t="shared" si="2"/>
        <v>6992</v>
      </c>
      <c r="H13" s="15">
        <f t="shared" si="2"/>
        <v>6724</v>
      </c>
      <c r="I13" s="15">
        <f t="shared" si="2"/>
        <v>6485</v>
      </c>
      <c r="J13" s="15">
        <f t="shared" si="2"/>
        <v>6260</v>
      </c>
      <c r="K13" s="15">
        <f t="shared" si="2"/>
        <v>6048</v>
      </c>
    </row>
    <row r="14" spans="2:12" ht="25.5" customHeight="1" x14ac:dyDescent="0.3">
      <c r="B14" s="21" t="s">
        <v>7</v>
      </c>
      <c r="C14" s="18" t="s">
        <v>6</v>
      </c>
      <c r="D14" s="18"/>
      <c r="E14" s="18"/>
      <c r="F14" s="17">
        <v>96.5</v>
      </c>
      <c r="G14" s="22">
        <f>G13/F13*100</f>
        <v>96.388199614006069</v>
      </c>
      <c r="H14" s="22">
        <f>H13/G13*100</f>
        <v>96.167048054919917</v>
      </c>
      <c r="I14" s="22">
        <f>I13/H13*100</f>
        <v>96.445568114217721</v>
      </c>
      <c r="J14" s="22">
        <f>J13/I13*100</f>
        <v>96.530454895913635</v>
      </c>
      <c r="K14" s="22">
        <f>K13/J13*100</f>
        <v>96.613418530351439</v>
      </c>
    </row>
    <row r="15" spans="2:12" ht="27" customHeight="1" x14ac:dyDescent="0.3">
      <c r="B15" s="20" t="s">
        <v>4</v>
      </c>
      <c r="C15" s="18" t="s">
        <v>8</v>
      </c>
      <c r="D15" s="18"/>
      <c r="E15" s="18"/>
      <c r="F15" s="15">
        <v>3689</v>
      </c>
      <c r="G15" s="15">
        <v>3579</v>
      </c>
      <c r="H15" s="15">
        <v>3463</v>
      </c>
      <c r="I15" s="15">
        <v>3340</v>
      </c>
      <c r="J15" s="15">
        <v>3224</v>
      </c>
      <c r="K15" s="15">
        <v>3115</v>
      </c>
    </row>
    <row r="16" spans="2:12" ht="28.5" customHeight="1" x14ac:dyDescent="0.3">
      <c r="B16" s="23" t="s">
        <v>7</v>
      </c>
      <c r="C16" s="18" t="s">
        <v>6</v>
      </c>
      <c r="D16" s="18"/>
      <c r="E16" s="18"/>
      <c r="F16" s="17">
        <v>97.4</v>
      </c>
      <c r="G16" s="22">
        <f>G15/F15*100</f>
        <v>97.018162103551091</v>
      </c>
      <c r="H16" s="22">
        <f>H15/G15*100</f>
        <v>96.758871193070689</v>
      </c>
      <c r="I16" s="22">
        <f>I15/H15*100</f>
        <v>96.44816632977188</v>
      </c>
      <c r="J16" s="22">
        <f>J15/I15*100</f>
        <v>96.526946107784426</v>
      </c>
      <c r="K16" s="22">
        <f>K15/J15*100</f>
        <v>96.619106699751853</v>
      </c>
    </row>
    <row r="17" spans="2:11" ht="27" customHeight="1" x14ac:dyDescent="0.3">
      <c r="B17" s="24" t="s">
        <v>5</v>
      </c>
      <c r="C17" s="18" t="s">
        <v>8</v>
      </c>
      <c r="D17" s="18"/>
      <c r="E17" s="18"/>
      <c r="F17" s="15">
        <v>3565</v>
      </c>
      <c r="G17" s="15">
        <v>3413</v>
      </c>
      <c r="H17" s="15">
        <v>3261</v>
      </c>
      <c r="I17" s="15">
        <v>3145</v>
      </c>
      <c r="J17" s="15">
        <v>3036</v>
      </c>
      <c r="K17" s="15">
        <v>2933</v>
      </c>
    </row>
    <row r="18" spans="2:11" ht="31.5" customHeight="1" x14ac:dyDescent="0.3">
      <c r="B18" s="21" t="s">
        <v>7</v>
      </c>
      <c r="C18" s="18" t="s">
        <v>6</v>
      </c>
      <c r="D18" s="18"/>
      <c r="E18" s="18"/>
      <c r="F18" s="17">
        <v>95.6</v>
      </c>
      <c r="G18" s="22">
        <f>G17/F17*100</f>
        <v>95.736325385694258</v>
      </c>
      <c r="H18" s="22">
        <f>H17/G17*100</f>
        <v>95.546440082039268</v>
      </c>
      <c r="I18" s="22">
        <f>I17/H17*100</f>
        <v>96.442808954308489</v>
      </c>
      <c r="J18" s="22">
        <f>J17/I17*100</f>
        <v>96.534181240063589</v>
      </c>
      <c r="K18" s="22">
        <f>K17/J17*100</f>
        <v>96.607378129117265</v>
      </c>
    </row>
    <row r="19" spans="2:11" ht="25.5" customHeight="1" x14ac:dyDescent="0.3">
      <c r="B19" s="20" t="s">
        <v>17</v>
      </c>
      <c r="C19" s="18"/>
      <c r="D19" s="18"/>
      <c r="E19" s="18"/>
      <c r="F19" s="17">
        <f t="shared" ref="F19:K19" si="3">F13</f>
        <v>7254</v>
      </c>
      <c r="G19" s="17">
        <f t="shared" si="3"/>
        <v>6992</v>
      </c>
      <c r="H19" s="17">
        <f t="shared" si="3"/>
        <v>6724</v>
      </c>
      <c r="I19" s="17">
        <f t="shared" si="3"/>
        <v>6485</v>
      </c>
      <c r="J19" s="17">
        <f t="shared" si="3"/>
        <v>6260</v>
      </c>
      <c r="K19" s="17">
        <f t="shared" si="3"/>
        <v>6048</v>
      </c>
    </row>
    <row r="20" spans="2:11" ht="21" customHeight="1" x14ac:dyDescent="0.3">
      <c r="B20" s="20" t="s">
        <v>245</v>
      </c>
      <c r="C20" s="18" t="s">
        <v>8</v>
      </c>
      <c r="D20" s="18"/>
      <c r="E20" s="18"/>
      <c r="F20" s="17">
        <v>1209</v>
      </c>
      <c r="G20" s="25">
        <v>1168</v>
      </c>
      <c r="H20" s="26">
        <v>1123</v>
      </c>
      <c r="I20" s="26">
        <v>1083</v>
      </c>
      <c r="J20" s="26">
        <v>1046</v>
      </c>
      <c r="K20" s="26">
        <v>1010</v>
      </c>
    </row>
    <row r="21" spans="2:11" ht="21" customHeight="1" x14ac:dyDescent="0.3">
      <c r="B21" s="24" t="s">
        <v>15</v>
      </c>
      <c r="C21" s="18" t="s">
        <v>8</v>
      </c>
      <c r="D21" s="18"/>
      <c r="E21" s="18"/>
      <c r="F21" s="17">
        <v>3491</v>
      </c>
      <c r="G21" s="25">
        <v>3363</v>
      </c>
      <c r="H21" s="26">
        <v>3234</v>
      </c>
      <c r="I21" s="26">
        <v>3119</v>
      </c>
      <c r="J21" s="26">
        <v>3010</v>
      </c>
      <c r="K21" s="26">
        <v>2909</v>
      </c>
    </row>
    <row r="22" spans="2:11" ht="21" customHeight="1" x14ac:dyDescent="0.3">
      <c r="B22" s="24" t="s">
        <v>16</v>
      </c>
      <c r="C22" s="18" t="s">
        <v>8</v>
      </c>
      <c r="D22" s="18"/>
      <c r="E22" s="18"/>
      <c r="F22" s="17">
        <v>2554</v>
      </c>
      <c r="G22" s="25">
        <v>2461</v>
      </c>
      <c r="H22" s="26">
        <v>2367</v>
      </c>
      <c r="I22" s="26">
        <v>2283</v>
      </c>
      <c r="J22" s="26">
        <v>2204</v>
      </c>
      <c r="K22" s="26">
        <v>2129</v>
      </c>
    </row>
    <row r="23" spans="2:11" ht="21" customHeight="1" x14ac:dyDescent="0.3">
      <c r="B23" s="20" t="s">
        <v>9</v>
      </c>
      <c r="C23" s="18" t="s">
        <v>8</v>
      </c>
      <c r="D23" s="18"/>
      <c r="E23" s="18"/>
      <c r="F23" s="17">
        <v>55</v>
      </c>
      <c r="G23" s="27">
        <v>60</v>
      </c>
      <c r="H23" s="17">
        <v>61</v>
      </c>
      <c r="I23" s="27">
        <v>62</v>
      </c>
      <c r="J23" s="17">
        <v>63</v>
      </c>
      <c r="K23" s="17">
        <v>64</v>
      </c>
    </row>
    <row r="24" spans="2:11" ht="21" customHeight="1" x14ac:dyDescent="0.3">
      <c r="B24" s="20" t="s">
        <v>10</v>
      </c>
      <c r="C24" s="18" t="s">
        <v>8</v>
      </c>
      <c r="D24" s="18"/>
      <c r="E24" s="18"/>
      <c r="F24" s="17">
        <v>189</v>
      </c>
      <c r="G24" s="27">
        <v>201</v>
      </c>
      <c r="H24" s="17">
        <v>180</v>
      </c>
      <c r="I24" s="27">
        <v>179</v>
      </c>
      <c r="J24" s="17">
        <v>178</v>
      </c>
      <c r="K24" s="17">
        <v>177</v>
      </c>
    </row>
    <row r="25" spans="2:11" ht="21" customHeight="1" x14ac:dyDescent="0.3">
      <c r="B25" s="20" t="s">
        <v>12</v>
      </c>
      <c r="C25" s="18" t="s">
        <v>8</v>
      </c>
      <c r="D25" s="18"/>
      <c r="E25" s="18"/>
      <c r="F25" s="17">
        <f t="shared" ref="F25:K25" si="4">F23-F24</f>
        <v>-134</v>
      </c>
      <c r="G25" s="17">
        <f t="shared" si="4"/>
        <v>-141</v>
      </c>
      <c r="H25" s="17">
        <f t="shared" si="4"/>
        <v>-119</v>
      </c>
      <c r="I25" s="17">
        <f t="shared" si="4"/>
        <v>-117</v>
      </c>
      <c r="J25" s="17">
        <f t="shared" si="4"/>
        <v>-115</v>
      </c>
      <c r="K25" s="17">
        <f t="shared" si="4"/>
        <v>-113</v>
      </c>
    </row>
    <row r="26" spans="2:11" ht="21" customHeight="1" x14ac:dyDescent="0.3">
      <c r="B26" s="20" t="s">
        <v>13</v>
      </c>
      <c r="C26" s="18" t="s">
        <v>8</v>
      </c>
      <c r="D26" s="18"/>
      <c r="E26" s="18"/>
      <c r="F26" s="17">
        <v>161</v>
      </c>
      <c r="G26" s="27">
        <v>98</v>
      </c>
      <c r="H26" s="17">
        <v>85</v>
      </c>
      <c r="I26" s="27">
        <v>87</v>
      </c>
      <c r="J26" s="17">
        <v>89</v>
      </c>
      <c r="K26" s="17">
        <v>91</v>
      </c>
    </row>
    <row r="27" spans="2:11" ht="21" customHeight="1" x14ac:dyDescent="0.3">
      <c r="B27" s="20" t="s">
        <v>14</v>
      </c>
      <c r="C27" s="18" t="s">
        <v>8</v>
      </c>
      <c r="D27" s="18"/>
      <c r="E27" s="18"/>
      <c r="F27" s="17">
        <v>263</v>
      </c>
      <c r="G27" s="27">
        <v>245</v>
      </c>
      <c r="H27" s="17">
        <v>215</v>
      </c>
      <c r="I27" s="27">
        <v>199</v>
      </c>
      <c r="J27" s="17">
        <v>193</v>
      </c>
      <c r="K27" s="17">
        <v>184</v>
      </c>
    </row>
    <row r="28" spans="2:11" ht="21" customHeight="1" x14ac:dyDescent="0.3">
      <c r="B28" s="20" t="s">
        <v>11</v>
      </c>
      <c r="C28" s="18" t="s">
        <v>8</v>
      </c>
      <c r="D28" s="18"/>
      <c r="E28" s="18"/>
      <c r="F28" s="17">
        <f t="shared" ref="F28:K28" si="5">F26-F27</f>
        <v>-102</v>
      </c>
      <c r="G28" s="17">
        <f t="shared" si="5"/>
        <v>-147</v>
      </c>
      <c r="H28" s="17">
        <f t="shared" si="5"/>
        <v>-130</v>
      </c>
      <c r="I28" s="17">
        <f t="shared" si="5"/>
        <v>-112</v>
      </c>
      <c r="J28" s="17">
        <f t="shared" si="5"/>
        <v>-104</v>
      </c>
      <c r="K28" s="17">
        <f t="shared" si="5"/>
        <v>-93</v>
      </c>
    </row>
    <row r="29" spans="2:11" ht="25.5" customHeight="1" x14ac:dyDescent="0.3">
      <c r="B29" s="19" t="s">
        <v>208</v>
      </c>
      <c r="C29" s="28"/>
      <c r="D29" s="28"/>
      <c r="E29" s="29"/>
      <c r="F29" s="17"/>
      <c r="G29" s="17"/>
      <c r="H29" s="17"/>
      <c r="I29" s="17"/>
      <c r="J29" s="17"/>
      <c r="K29" s="17"/>
    </row>
    <row r="30" spans="2:11" ht="24.75" customHeight="1" x14ac:dyDescent="0.3">
      <c r="B30" s="197" t="s">
        <v>53</v>
      </c>
      <c r="C30" s="198"/>
      <c r="D30" s="198"/>
      <c r="E30" s="199"/>
      <c r="F30" s="17"/>
      <c r="G30" s="27"/>
      <c r="H30" s="17"/>
      <c r="I30" s="27"/>
      <c r="J30" s="17"/>
      <c r="K30" s="17"/>
    </row>
    <row r="31" spans="2:11" ht="37.5" customHeight="1" x14ac:dyDescent="0.3">
      <c r="B31" s="30" t="s">
        <v>22</v>
      </c>
      <c r="C31" s="31" t="s">
        <v>23</v>
      </c>
      <c r="D31" s="32">
        <f>D33+D45+D46</f>
        <v>4.5999999999999996</v>
      </c>
      <c r="E31" s="32">
        <f t="shared" ref="E31" si="6">E33+E45+E46</f>
        <v>4.5</v>
      </c>
      <c r="F31" s="11">
        <v>4.2759999999999998</v>
      </c>
      <c r="G31" s="11">
        <v>4.1870000000000003</v>
      </c>
      <c r="H31" s="11">
        <v>4.1550000000000002</v>
      </c>
      <c r="I31" s="11">
        <v>4.1260000000000003</v>
      </c>
      <c r="J31" s="11">
        <v>4.1109999999999998</v>
      </c>
      <c r="K31" s="11">
        <v>4.0090000000000003</v>
      </c>
    </row>
    <row r="32" spans="2:11" ht="21" customHeight="1" x14ac:dyDescent="0.3">
      <c r="B32" s="30" t="s">
        <v>24</v>
      </c>
      <c r="C32" s="31"/>
      <c r="D32" s="33"/>
      <c r="E32" s="33"/>
      <c r="F32" s="33"/>
      <c r="G32" s="33"/>
      <c r="H32" s="33"/>
      <c r="I32" s="33"/>
      <c r="J32" s="34"/>
      <c r="K32" s="34"/>
    </row>
    <row r="33" spans="2:11" ht="34.5" customHeight="1" x14ac:dyDescent="0.3">
      <c r="B33" s="35" t="s">
        <v>25</v>
      </c>
      <c r="C33" s="31" t="s">
        <v>23</v>
      </c>
      <c r="D33" s="11">
        <f>D35+D36+D37+D44</f>
        <v>2.6</v>
      </c>
      <c r="E33" s="11">
        <f t="shared" ref="E33" si="7">E35+E36+E37+E44</f>
        <v>2.5500000000000003</v>
      </c>
      <c r="F33" s="11">
        <v>2.266</v>
      </c>
      <c r="G33" s="11">
        <v>2.1869999999999998</v>
      </c>
      <c r="H33" s="11">
        <v>2.165</v>
      </c>
      <c r="I33" s="11">
        <v>2.1459999999999999</v>
      </c>
      <c r="J33" s="11">
        <v>2.141</v>
      </c>
      <c r="K33" s="11">
        <v>2.1389999999999998</v>
      </c>
    </row>
    <row r="34" spans="2:11" ht="21" customHeight="1" x14ac:dyDescent="0.3">
      <c r="B34" s="35" t="s">
        <v>26</v>
      </c>
      <c r="C34" s="31"/>
      <c r="D34" s="33"/>
      <c r="E34" s="33"/>
      <c r="F34" s="33"/>
      <c r="G34" s="33"/>
      <c r="H34" s="33"/>
      <c r="I34" s="33"/>
      <c r="J34" s="34"/>
      <c r="K34" s="34"/>
    </row>
    <row r="35" spans="2:11" ht="36" customHeight="1" x14ac:dyDescent="0.3">
      <c r="B35" s="35" t="s">
        <v>27</v>
      </c>
      <c r="C35" s="31" t="s">
        <v>23</v>
      </c>
      <c r="D35" s="36">
        <v>0.10199999999999999</v>
      </c>
      <c r="E35" s="36">
        <v>0.105</v>
      </c>
      <c r="F35" s="36">
        <v>9.0999999999999998E-2</v>
      </c>
      <c r="G35" s="36">
        <v>9.2999999999999999E-2</v>
      </c>
      <c r="H35" s="36">
        <v>7.3999999999999996E-2</v>
      </c>
      <c r="I35" s="36">
        <v>7.3999999999999996E-2</v>
      </c>
      <c r="J35" s="36">
        <v>7.2999999999999995E-2</v>
      </c>
      <c r="K35" s="36">
        <v>7.1999999999999995E-2</v>
      </c>
    </row>
    <row r="36" spans="2:11" ht="21" customHeight="1" x14ac:dyDescent="0.3">
      <c r="B36" s="35" t="s">
        <v>28</v>
      </c>
      <c r="C36" s="31" t="s">
        <v>23</v>
      </c>
      <c r="D36" s="36">
        <v>0.878</v>
      </c>
      <c r="E36" s="36">
        <v>0.875</v>
      </c>
      <c r="F36" s="36">
        <v>0.81499999999999995</v>
      </c>
      <c r="G36" s="36">
        <v>0.79200000000000004</v>
      </c>
      <c r="H36" s="36">
        <v>0.78500000000000003</v>
      </c>
      <c r="I36" s="36">
        <v>0.77200000000000002</v>
      </c>
      <c r="J36" s="36">
        <v>0.76900000000000002</v>
      </c>
      <c r="K36" s="36">
        <v>0.76700000000000002</v>
      </c>
    </row>
    <row r="37" spans="2:11" ht="21" customHeight="1" x14ac:dyDescent="0.3">
      <c r="B37" s="35" t="s">
        <v>29</v>
      </c>
      <c r="C37" s="31" t="s">
        <v>23</v>
      </c>
      <c r="D37" s="11">
        <f>D39+D40+D41+D42+D43</f>
        <v>0.875</v>
      </c>
      <c r="E37" s="11">
        <f t="shared" ref="E37" si="8">E39+E40+E41+E42+E43</f>
        <v>0.78500000000000003</v>
      </c>
      <c r="F37" s="11">
        <v>0.745</v>
      </c>
      <c r="G37" s="11">
        <v>0.68200000000000005</v>
      </c>
      <c r="H37" s="11">
        <v>0.68100000000000005</v>
      </c>
      <c r="I37" s="11">
        <v>0.67500000000000004</v>
      </c>
      <c r="J37" s="11">
        <v>0.67400000000000004</v>
      </c>
      <c r="K37" s="11">
        <v>0.67500000000000004</v>
      </c>
    </row>
    <row r="38" spans="2:11" ht="21" customHeight="1" x14ac:dyDescent="0.3">
      <c r="B38" s="35" t="s">
        <v>30</v>
      </c>
      <c r="C38" s="31"/>
      <c r="D38" s="33"/>
      <c r="E38" s="33"/>
      <c r="F38" s="33"/>
      <c r="G38" s="33"/>
      <c r="H38" s="33"/>
      <c r="I38" s="33"/>
      <c r="J38" s="34"/>
      <c r="K38" s="34"/>
    </row>
    <row r="39" spans="2:11" ht="21" customHeight="1" x14ac:dyDescent="0.3">
      <c r="B39" s="35" t="s">
        <v>31</v>
      </c>
      <c r="C39" s="31" t="s">
        <v>23</v>
      </c>
      <c r="D39" s="33">
        <v>0</v>
      </c>
      <c r="E39" s="33">
        <v>0</v>
      </c>
      <c r="F39" s="37">
        <v>0</v>
      </c>
      <c r="G39" s="37">
        <v>0</v>
      </c>
      <c r="H39" s="37">
        <v>0</v>
      </c>
      <c r="I39" s="37">
        <v>0</v>
      </c>
      <c r="J39" s="38">
        <v>0</v>
      </c>
      <c r="K39" s="38">
        <v>0</v>
      </c>
    </row>
    <row r="40" spans="2:11" ht="21" customHeight="1" x14ac:dyDescent="0.3">
      <c r="B40" s="35" t="s">
        <v>32</v>
      </c>
      <c r="C40" s="31" t="s">
        <v>23</v>
      </c>
      <c r="D40" s="36">
        <v>0.11</v>
      </c>
      <c r="E40" s="36">
        <v>0.11</v>
      </c>
      <c r="F40" s="36">
        <v>0.13900000000000001</v>
      </c>
      <c r="G40" s="36">
        <v>0.124</v>
      </c>
      <c r="H40" s="36">
        <v>0.13800000000000001</v>
      </c>
      <c r="I40" s="36">
        <v>0.14000000000000001</v>
      </c>
      <c r="J40" s="39">
        <v>0.14199999999999999</v>
      </c>
      <c r="K40" s="39">
        <v>0.14399999999999999</v>
      </c>
    </row>
    <row r="41" spans="2:11" ht="21" customHeight="1" x14ac:dyDescent="0.3">
      <c r="B41" s="35" t="s">
        <v>33</v>
      </c>
      <c r="C41" s="31" t="s">
        <v>23</v>
      </c>
      <c r="D41" s="36">
        <v>3.5000000000000003E-2</v>
      </c>
      <c r="E41" s="36">
        <v>3.5000000000000003E-2</v>
      </c>
      <c r="F41" s="36">
        <v>4.2999999999999997E-2</v>
      </c>
      <c r="G41" s="36">
        <v>4.5999999999999999E-2</v>
      </c>
      <c r="H41" s="36">
        <v>4.8000000000000001E-2</v>
      </c>
      <c r="I41" s="36">
        <v>4.8000000000000001E-2</v>
      </c>
      <c r="J41" s="39">
        <v>4.8000000000000001E-2</v>
      </c>
      <c r="K41" s="39">
        <v>4.8000000000000001E-2</v>
      </c>
    </row>
    <row r="42" spans="2:11" ht="21" customHeight="1" x14ac:dyDescent="0.3">
      <c r="B42" s="35" t="s">
        <v>34</v>
      </c>
      <c r="C42" s="31" t="s">
        <v>23</v>
      </c>
      <c r="D42" s="36">
        <v>0</v>
      </c>
      <c r="E42" s="36">
        <v>0</v>
      </c>
      <c r="F42" s="40">
        <v>0</v>
      </c>
      <c r="G42" s="40">
        <v>0</v>
      </c>
      <c r="H42" s="40">
        <v>0</v>
      </c>
      <c r="I42" s="40">
        <v>0</v>
      </c>
      <c r="J42" s="41">
        <v>0</v>
      </c>
      <c r="K42" s="41">
        <v>0</v>
      </c>
    </row>
    <row r="43" spans="2:11" ht="22.5" customHeight="1" x14ac:dyDescent="0.3">
      <c r="B43" s="35" t="s">
        <v>35</v>
      </c>
      <c r="C43" s="31" t="s">
        <v>23</v>
      </c>
      <c r="D43" s="36">
        <v>0.73</v>
      </c>
      <c r="E43" s="36">
        <v>0.64</v>
      </c>
      <c r="F43" s="36">
        <v>0.51700000000000002</v>
      </c>
      <c r="G43" s="36">
        <v>0.51200000000000001</v>
      </c>
      <c r="H43" s="36">
        <v>0.495</v>
      </c>
      <c r="I43" s="36">
        <v>0.48699999999999999</v>
      </c>
      <c r="J43" s="39">
        <v>0.48399999999999999</v>
      </c>
      <c r="K43" s="39">
        <v>0.48299999999999998</v>
      </c>
    </row>
    <row r="44" spans="2:11" ht="70.5" customHeight="1" x14ac:dyDescent="0.3">
      <c r="B44" s="35" t="s">
        <v>36</v>
      </c>
      <c r="C44" s="31"/>
      <c r="D44" s="36">
        <v>0.745</v>
      </c>
      <c r="E44" s="36">
        <v>0.78500000000000003</v>
      </c>
      <c r="F44" s="42">
        <v>0.61499999999999999</v>
      </c>
      <c r="G44" s="42">
        <v>0.62</v>
      </c>
      <c r="H44" s="42">
        <v>0.625</v>
      </c>
      <c r="I44" s="42">
        <v>0.625</v>
      </c>
      <c r="J44" s="43">
        <v>0.625</v>
      </c>
      <c r="K44" s="43">
        <v>0.625</v>
      </c>
    </row>
    <row r="45" spans="2:11" ht="42" customHeight="1" x14ac:dyDescent="0.3">
      <c r="B45" s="35" t="s">
        <v>37</v>
      </c>
      <c r="C45" s="31" t="s">
        <v>23</v>
      </c>
      <c r="D45" s="36">
        <v>0.5</v>
      </c>
      <c r="E45" s="36">
        <v>0.5</v>
      </c>
      <c r="F45" s="42">
        <v>0.52</v>
      </c>
      <c r="G45" s="42">
        <v>0.51</v>
      </c>
      <c r="H45" s="42">
        <v>0.5</v>
      </c>
      <c r="I45" s="42">
        <v>0.49</v>
      </c>
      <c r="J45" s="43">
        <v>0.48</v>
      </c>
      <c r="K45" s="43">
        <v>0.47</v>
      </c>
    </row>
    <row r="46" spans="2:11" ht="39.75" customHeight="1" x14ac:dyDescent="0.3">
      <c r="B46" s="35" t="s">
        <v>38</v>
      </c>
      <c r="C46" s="31" t="s">
        <v>23</v>
      </c>
      <c r="D46" s="11">
        <v>1.5</v>
      </c>
      <c r="E46" s="11">
        <v>1.45</v>
      </c>
      <c r="F46" s="44">
        <v>1.49</v>
      </c>
      <c r="G46" s="44">
        <v>1.49</v>
      </c>
      <c r="H46" s="44">
        <v>1.49</v>
      </c>
      <c r="I46" s="44">
        <v>1.49</v>
      </c>
      <c r="J46" s="43">
        <v>1.49</v>
      </c>
      <c r="K46" s="43">
        <v>1.4</v>
      </c>
    </row>
    <row r="47" spans="2:11" ht="21" customHeight="1" x14ac:dyDescent="0.3">
      <c r="B47" s="30" t="s">
        <v>39</v>
      </c>
      <c r="C47" s="31"/>
      <c r="D47" s="33"/>
      <c r="E47" s="33"/>
      <c r="F47" s="45"/>
      <c r="G47" s="45"/>
      <c r="H47" s="45"/>
      <c r="I47" s="45"/>
      <c r="J47" s="46"/>
      <c r="K47" s="46"/>
    </row>
    <row r="48" spans="2:11" ht="21" customHeight="1" x14ac:dyDescent="0.3">
      <c r="B48" s="30" t="s">
        <v>42</v>
      </c>
      <c r="C48" s="31" t="s">
        <v>43</v>
      </c>
      <c r="D48" s="31">
        <f t="shared" ref="D48:E48" si="9">D50+D51</f>
        <v>35</v>
      </c>
      <c r="E48" s="31">
        <f t="shared" si="9"/>
        <v>33</v>
      </c>
      <c r="F48" s="31">
        <v>0</v>
      </c>
      <c r="G48" s="31">
        <v>0</v>
      </c>
      <c r="H48" s="31">
        <v>0</v>
      </c>
      <c r="I48" s="31">
        <v>0</v>
      </c>
      <c r="J48" s="31">
        <v>0</v>
      </c>
      <c r="K48" s="31">
        <v>0</v>
      </c>
    </row>
    <row r="49" spans="2:11" ht="21" customHeight="1" x14ac:dyDescent="0.3">
      <c r="B49" s="35" t="s">
        <v>44</v>
      </c>
      <c r="C49" s="31"/>
      <c r="D49" s="31"/>
      <c r="E49" s="31"/>
      <c r="F49" s="31"/>
      <c r="G49" s="31"/>
      <c r="H49" s="31"/>
      <c r="I49" s="31"/>
      <c r="J49" s="31"/>
      <c r="K49" s="34"/>
    </row>
    <row r="50" spans="2:11" ht="21" customHeight="1" x14ac:dyDescent="0.3">
      <c r="B50" s="47" t="s">
        <v>45</v>
      </c>
      <c r="C50" s="31" t="s">
        <v>43</v>
      </c>
      <c r="D50" s="33">
        <v>0</v>
      </c>
      <c r="E50" s="33">
        <v>0</v>
      </c>
      <c r="F50" s="40">
        <v>0</v>
      </c>
      <c r="G50" s="40">
        <v>0</v>
      </c>
      <c r="H50" s="40">
        <v>0</v>
      </c>
      <c r="I50" s="48">
        <v>0</v>
      </c>
      <c r="J50" s="49">
        <v>0</v>
      </c>
      <c r="K50" s="49">
        <v>0</v>
      </c>
    </row>
    <row r="51" spans="2:11" ht="21" customHeight="1" x14ac:dyDescent="0.3">
      <c r="B51" s="47" t="s">
        <v>46</v>
      </c>
      <c r="C51" s="31" t="s">
        <v>43</v>
      </c>
      <c r="D51" s="33">
        <v>35</v>
      </c>
      <c r="E51" s="33">
        <v>33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</row>
    <row r="52" spans="2:11" ht="32.25" customHeight="1" x14ac:dyDescent="0.3">
      <c r="B52" s="50" t="s">
        <v>260</v>
      </c>
      <c r="C52" s="31" t="s">
        <v>23</v>
      </c>
      <c r="D52" s="36" t="e">
        <f>#REF!+D40+D41+D44</f>
        <v>#REF!</v>
      </c>
      <c r="E52" s="36" t="e">
        <f>#REF!+E40+E41+E44</f>
        <v>#REF!</v>
      </c>
      <c r="F52" s="36">
        <v>1.466</v>
      </c>
      <c r="G52" s="36">
        <v>1.4430000000000001</v>
      </c>
      <c r="H52" s="36">
        <v>1.4019999999999999</v>
      </c>
      <c r="I52" s="36">
        <v>1.381</v>
      </c>
      <c r="J52" s="36">
        <v>1.3740000000000001</v>
      </c>
      <c r="K52" s="36">
        <v>1.37</v>
      </c>
    </row>
    <row r="53" spans="2:11" ht="21" customHeight="1" x14ac:dyDescent="0.3">
      <c r="B53" s="51"/>
      <c r="C53" s="31" t="s">
        <v>40</v>
      </c>
      <c r="D53" s="33">
        <v>98.11</v>
      </c>
      <c r="E53" s="33" t="e">
        <f t="shared" ref="E53" si="10">E52/D52*100</f>
        <v>#REF!</v>
      </c>
      <c r="F53" s="33">
        <v>89.227023737066332</v>
      </c>
      <c r="G53" s="33">
        <v>98.431105047748986</v>
      </c>
      <c r="H53" s="33">
        <v>97.158697158697152</v>
      </c>
      <c r="I53" s="33">
        <v>98.50213980028532</v>
      </c>
      <c r="J53" s="33">
        <v>99.493120926864592</v>
      </c>
      <c r="K53" s="33">
        <v>99.708879184861715</v>
      </c>
    </row>
    <row r="54" spans="2:11" ht="21" customHeight="1" x14ac:dyDescent="0.3">
      <c r="B54" s="52" t="s">
        <v>47</v>
      </c>
      <c r="C54" s="31"/>
      <c r="D54" s="33"/>
      <c r="E54" s="33"/>
      <c r="F54" s="33"/>
      <c r="G54" s="33"/>
      <c r="H54" s="33"/>
      <c r="I54" s="33"/>
      <c r="J54" s="33"/>
      <c r="K54" s="34"/>
    </row>
    <row r="55" spans="2:11" ht="21" customHeight="1" x14ac:dyDescent="0.3">
      <c r="B55" s="47" t="s">
        <v>28</v>
      </c>
      <c r="C55" s="53" t="s">
        <v>23</v>
      </c>
      <c r="D55" s="36" t="e">
        <f>#REF!</f>
        <v>#REF!</v>
      </c>
      <c r="E55" s="36" t="e">
        <f>#REF!</f>
        <v>#REF!</v>
      </c>
      <c r="F55" s="36">
        <v>0.81499999999999995</v>
      </c>
      <c r="G55" s="36">
        <v>0.79200000000000004</v>
      </c>
      <c r="H55" s="36">
        <v>0.78500000000000003</v>
      </c>
      <c r="I55" s="36">
        <v>0.77200000000000002</v>
      </c>
      <c r="J55" s="36">
        <v>0.76900000000000002</v>
      </c>
      <c r="K55" s="36">
        <v>0.76700000000000002</v>
      </c>
    </row>
    <row r="56" spans="2:11" ht="21" customHeight="1" x14ac:dyDescent="0.3">
      <c r="B56" s="47" t="s">
        <v>41</v>
      </c>
      <c r="C56" s="53" t="s">
        <v>23</v>
      </c>
      <c r="D56" s="36" t="e">
        <f>D52-D55</f>
        <v>#REF!</v>
      </c>
      <c r="E56" s="36" t="e">
        <f t="shared" ref="E56" si="11">E52-E55</f>
        <v>#REF!</v>
      </c>
      <c r="F56" s="36">
        <v>0.65100000000000002</v>
      </c>
      <c r="G56" s="36">
        <v>0.65100000000000002</v>
      </c>
      <c r="H56" s="36">
        <v>0.61699999999999988</v>
      </c>
      <c r="I56" s="36">
        <v>0.60899999999999999</v>
      </c>
      <c r="J56" s="36">
        <v>0.60500000000000009</v>
      </c>
      <c r="K56" s="36">
        <v>0.60300000000000009</v>
      </c>
    </row>
    <row r="57" spans="2:11" ht="21" customHeight="1" x14ac:dyDescent="0.3">
      <c r="B57" s="50" t="s">
        <v>261</v>
      </c>
      <c r="C57" s="31" t="s">
        <v>48</v>
      </c>
      <c r="D57" s="54" t="e">
        <f>D63/D52/12*1000</f>
        <v>#REF!</v>
      </c>
      <c r="E57" s="54" t="e">
        <f>E63/E52/12*1000</f>
        <v>#REF!</v>
      </c>
      <c r="F57" s="54">
        <v>21859.083674397454</v>
      </c>
      <c r="G57" s="54">
        <v>23870.639870639865</v>
      </c>
      <c r="H57" s="54">
        <v>25624.702805515935</v>
      </c>
      <c r="I57" s="54">
        <v>26404.175718078688</v>
      </c>
      <c r="J57" s="54">
        <v>26995.451237263464</v>
      </c>
      <c r="K57" s="54">
        <v>27588.199513381995</v>
      </c>
    </row>
    <row r="58" spans="2:11" ht="21" customHeight="1" x14ac:dyDescent="0.3">
      <c r="B58" s="51"/>
      <c r="C58" s="31" t="s">
        <v>40</v>
      </c>
      <c r="D58" s="55">
        <v>112.05</v>
      </c>
      <c r="E58" s="55" t="e">
        <f t="shared" ref="E58" si="12">E57/D57*100</f>
        <v>#REF!</v>
      </c>
      <c r="F58" s="55">
        <v>101.97181850379052</v>
      </c>
      <c r="G58" s="55">
        <v>109.20238115286807</v>
      </c>
      <c r="H58" s="55">
        <v>107.34820241259438</v>
      </c>
      <c r="I58" s="55">
        <v>103.04188079166703</v>
      </c>
      <c r="J58" s="55">
        <v>102.23932580019886</v>
      </c>
      <c r="K58" s="32">
        <v>102.19573390683065</v>
      </c>
    </row>
    <row r="59" spans="2:11" ht="21" customHeight="1" x14ac:dyDescent="0.3">
      <c r="B59" s="56" t="s">
        <v>28</v>
      </c>
      <c r="C59" s="31" t="s">
        <v>48</v>
      </c>
      <c r="D59" s="55"/>
      <c r="E59" s="55"/>
      <c r="F59" s="55">
        <v>22860.73619631902</v>
      </c>
      <c r="G59" s="55">
        <v>24727.062289562287</v>
      </c>
      <c r="H59" s="55">
        <v>26378.343949044589</v>
      </c>
      <c r="I59" s="55">
        <v>27512.413644214164</v>
      </c>
      <c r="J59" s="55">
        <v>28363.459037711313</v>
      </c>
      <c r="K59" s="32">
        <v>29232.942199043893</v>
      </c>
    </row>
    <row r="60" spans="2:11" ht="21" customHeight="1" x14ac:dyDescent="0.3">
      <c r="B60" s="57"/>
      <c r="C60" s="31" t="s">
        <v>40</v>
      </c>
      <c r="D60" s="55"/>
      <c r="E60" s="55"/>
      <c r="F60" s="55">
        <v>102.82029430757595</v>
      </c>
      <c r="G60" s="55">
        <v>108.16389322380518</v>
      </c>
      <c r="H60" s="55">
        <v>106.67803413177528</v>
      </c>
      <c r="I60" s="55">
        <v>104.29924523450099</v>
      </c>
      <c r="J60" s="55">
        <v>103.09331418356354</v>
      </c>
      <c r="K60" s="32">
        <v>103.06550466985193</v>
      </c>
    </row>
    <row r="61" spans="2:11" ht="21" customHeight="1" x14ac:dyDescent="0.3">
      <c r="B61" s="58" t="s">
        <v>41</v>
      </c>
      <c r="C61" s="31" t="s">
        <v>48</v>
      </c>
      <c r="D61" s="55"/>
      <c r="E61" s="55"/>
      <c r="F61" s="55">
        <v>20605.094726062467</v>
      </c>
      <c r="G61" s="55">
        <v>22828.725038402456</v>
      </c>
      <c r="H61" s="55">
        <v>24665.856293895198</v>
      </c>
      <c r="I61" s="55">
        <v>24999.315818281335</v>
      </c>
      <c r="J61" s="55">
        <v>25256.611570247929</v>
      </c>
      <c r="K61" s="32">
        <v>25496.130458817024</v>
      </c>
    </row>
    <row r="62" spans="2:11" ht="21" customHeight="1" x14ac:dyDescent="0.3">
      <c r="B62" s="59"/>
      <c r="C62" s="31" t="s">
        <v>40</v>
      </c>
      <c r="D62" s="55"/>
      <c r="E62" s="55"/>
      <c r="F62" s="55">
        <v>100.24725379750541</v>
      </c>
      <c r="G62" s="55">
        <v>110.79165294749855</v>
      </c>
      <c r="H62" s="55">
        <v>108.04745447852353</v>
      </c>
      <c r="I62" s="55">
        <v>101.35190735084542</v>
      </c>
      <c r="J62" s="55">
        <v>101.02921117456518</v>
      </c>
      <c r="K62" s="32">
        <v>100.94834133986225</v>
      </c>
    </row>
    <row r="63" spans="2:11" ht="40.5" customHeight="1" x14ac:dyDescent="0.3">
      <c r="B63" s="50" t="s">
        <v>259</v>
      </c>
      <c r="C63" s="60" t="s">
        <v>49</v>
      </c>
      <c r="D63" s="61">
        <v>342.67700000000002</v>
      </c>
      <c r="E63" s="61">
        <v>390.28300000000002</v>
      </c>
      <c r="F63" s="61">
        <v>384.54500000000002</v>
      </c>
      <c r="G63" s="61">
        <v>413.34399999999999</v>
      </c>
      <c r="H63" s="61">
        <v>431.11</v>
      </c>
      <c r="I63" s="61">
        <v>437.57</v>
      </c>
      <c r="J63" s="43">
        <v>445.101</v>
      </c>
      <c r="K63" s="43">
        <v>453.55</v>
      </c>
    </row>
    <row r="64" spans="2:11" ht="21" customHeight="1" x14ac:dyDescent="0.3">
      <c r="B64" s="51"/>
      <c r="C64" s="31" t="s">
        <v>40</v>
      </c>
      <c r="D64" s="32">
        <v>109.94</v>
      </c>
      <c r="E64" s="32">
        <f t="shared" ref="E64" si="13">E63/D63*100</f>
        <v>113.892382622703</v>
      </c>
      <c r="F64" s="32">
        <v>90.986418701495367</v>
      </c>
      <c r="G64" s="32">
        <v>107.4891105072228</v>
      </c>
      <c r="H64" s="32">
        <v>104.29811488735774</v>
      </c>
      <c r="I64" s="32">
        <v>101.49845747025121</v>
      </c>
      <c r="J64" s="32">
        <v>101.72109605320291</v>
      </c>
      <c r="K64" s="32">
        <v>101.89822085324454</v>
      </c>
    </row>
    <row r="65" spans="2:11" ht="21" customHeight="1" x14ac:dyDescent="0.3">
      <c r="B65" s="30" t="s">
        <v>50</v>
      </c>
      <c r="C65" s="31"/>
      <c r="D65" s="33"/>
      <c r="E65" s="32"/>
      <c r="F65" s="32"/>
      <c r="G65" s="32"/>
      <c r="H65" s="32"/>
      <c r="I65" s="32"/>
      <c r="J65" s="34"/>
      <c r="K65" s="34"/>
    </row>
    <row r="66" spans="2:11" ht="40.5" customHeight="1" x14ac:dyDescent="0.3">
      <c r="B66" s="62" t="s">
        <v>51</v>
      </c>
      <c r="C66" s="60" t="s">
        <v>49</v>
      </c>
      <c r="D66" s="61">
        <v>195.20599999999999</v>
      </c>
      <c r="E66" s="61">
        <v>198.54599999999999</v>
      </c>
      <c r="F66" s="61">
        <v>223.578</v>
      </c>
      <c r="G66" s="61">
        <v>235.006</v>
      </c>
      <c r="H66" s="61">
        <v>248.48400000000001</v>
      </c>
      <c r="I66" s="61">
        <v>254.875</v>
      </c>
      <c r="J66" s="61">
        <v>261.738</v>
      </c>
      <c r="K66" s="61">
        <v>269.06</v>
      </c>
    </row>
    <row r="67" spans="2:11" ht="21" customHeight="1" x14ac:dyDescent="0.3">
      <c r="B67" s="51"/>
      <c r="C67" s="31" t="s">
        <v>40</v>
      </c>
      <c r="D67" s="32">
        <v>103.18</v>
      </c>
      <c r="E67" s="32">
        <f t="shared" ref="E67" si="14">E66/D66*100</f>
        <v>101.71101298115836</v>
      </c>
      <c r="F67" s="32">
        <v>97.101436686760593</v>
      </c>
      <c r="G67" s="32">
        <v>105.11141525552603</v>
      </c>
      <c r="H67" s="32">
        <v>105.73517271899442</v>
      </c>
      <c r="I67" s="32">
        <v>102.57199658730542</v>
      </c>
      <c r="J67" s="32">
        <v>102.69269249632174</v>
      </c>
      <c r="K67" s="32">
        <v>102.79745394249211</v>
      </c>
    </row>
    <row r="68" spans="2:11" ht="21" customHeight="1" x14ac:dyDescent="0.3">
      <c r="B68" s="62" t="s">
        <v>52</v>
      </c>
      <c r="C68" s="60" t="s">
        <v>49</v>
      </c>
      <c r="D68" s="61">
        <v>147.471</v>
      </c>
      <c r="E68" s="61">
        <v>191.73699999999999</v>
      </c>
      <c r="F68" s="61">
        <v>160.96700000000001</v>
      </c>
      <c r="G68" s="61">
        <v>178.33799999999999</v>
      </c>
      <c r="H68" s="61">
        <v>182.626</v>
      </c>
      <c r="I68" s="61">
        <v>182.69499999999999</v>
      </c>
      <c r="J68" s="61">
        <v>183.363</v>
      </c>
      <c r="K68" s="61">
        <v>184.49</v>
      </c>
    </row>
    <row r="69" spans="2:11" ht="21" customHeight="1" x14ac:dyDescent="0.3">
      <c r="B69" s="51"/>
      <c r="C69" s="31" t="s">
        <v>40</v>
      </c>
      <c r="D69" s="32">
        <v>120.37</v>
      </c>
      <c r="E69" s="32">
        <f t="shared" ref="E69" si="15">E68/D68*100</f>
        <v>130.01674905574654</v>
      </c>
      <c r="F69" s="32">
        <v>83.667900284841053</v>
      </c>
      <c r="G69" s="32">
        <v>110.79165294749855</v>
      </c>
      <c r="H69" s="32">
        <v>102.40442306182642</v>
      </c>
      <c r="I69" s="32">
        <v>100.03778213397874</v>
      </c>
      <c r="J69" s="32">
        <v>100.3656367169326</v>
      </c>
      <c r="K69" s="32">
        <v>100.61462781477179</v>
      </c>
    </row>
    <row r="70" spans="2:11" ht="12.75" customHeight="1" x14ac:dyDescent="0.3">
      <c r="B70" s="197" t="s">
        <v>62</v>
      </c>
      <c r="C70" s="198"/>
      <c r="D70" s="198"/>
      <c r="E70" s="199"/>
      <c r="F70" s="63"/>
      <c r="G70" s="63"/>
      <c r="H70" s="63"/>
      <c r="I70" s="63"/>
      <c r="J70" s="63"/>
      <c r="K70" s="63"/>
    </row>
    <row r="71" spans="2:11" ht="31.5" customHeight="1" x14ac:dyDescent="0.3">
      <c r="B71" s="64" t="s">
        <v>262</v>
      </c>
      <c r="C71" s="18" t="s">
        <v>23</v>
      </c>
      <c r="D71" s="18"/>
      <c r="E71" s="11">
        <f>E73+E74+E75+E76</f>
        <v>1.62</v>
      </c>
      <c r="F71" s="65">
        <v>1.4660000000000002</v>
      </c>
      <c r="G71" s="61">
        <v>1.4430000000000001</v>
      </c>
      <c r="H71" s="61">
        <v>1.4020000000000001</v>
      </c>
      <c r="I71" s="61">
        <v>1.381</v>
      </c>
      <c r="J71" s="61">
        <v>1.3740000000000001</v>
      </c>
      <c r="K71" s="61">
        <v>1.37</v>
      </c>
    </row>
    <row r="72" spans="2:11" ht="21" customHeight="1" x14ac:dyDescent="0.3">
      <c r="B72" s="66" t="s">
        <v>54</v>
      </c>
      <c r="C72" s="18"/>
      <c r="D72" s="18"/>
      <c r="E72" s="11"/>
      <c r="F72" s="65"/>
      <c r="G72" s="61"/>
      <c r="H72" s="61"/>
      <c r="I72" s="61"/>
      <c r="J72" s="61"/>
      <c r="K72" s="61"/>
    </row>
    <row r="73" spans="2:11" ht="21" customHeight="1" x14ac:dyDescent="0.3">
      <c r="B73" s="66" t="s">
        <v>55</v>
      </c>
      <c r="C73" s="18" t="s">
        <v>23</v>
      </c>
      <c r="D73" s="18"/>
      <c r="E73" s="11">
        <v>2.5000000000000001E-2</v>
      </c>
      <c r="F73" s="65">
        <v>1.4999999999999999E-2</v>
      </c>
      <c r="G73" s="61">
        <v>1.6E-2</v>
      </c>
      <c r="H73" s="61">
        <v>1.6E-2</v>
      </c>
      <c r="I73" s="61">
        <v>1.6E-2</v>
      </c>
      <c r="J73" s="61">
        <v>1.6E-2</v>
      </c>
      <c r="K73" s="61">
        <v>1.6E-2</v>
      </c>
    </row>
    <row r="74" spans="2:11" ht="21" customHeight="1" x14ac:dyDescent="0.3">
      <c r="B74" s="66" t="s">
        <v>56</v>
      </c>
      <c r="C74" s="18" t="s">
        <v>23</v>
      </c>
      <c r="D74" s="18"/>
      <c r="E74" s="11">
        <v>0.35299999999999998</v>
      </c>
      <c r="F74" s="65">
        <v>0.33600000000000002</v>
      </c>
      <c r="G74" s="61">
        <v>0.32400000000000001</v>
      </c>
      <c r="H74" s="61">
        <v>0.313</v>
      </c>
      <c r="I74" s="61">
        <v>0.314</v>
      </c>
      <c r="J74" s="61">
        <v>0.314</v>
      </c>
      <c r="K74" s="61">
        <v>0.314</v>
      </c>
    </row>
    <row r="75" spans="2:11" ht="21" customHeight="1" x14ac:dyDescent="0.3">
      <c r="B75" s="66" t="s">
        <v>57</v>
      </c>
      <c r="C75" s="18" t="s">
        <v>23</v>
      </c>
      <c r="D75" s="18"/>
      <c r="E75" s="11">
        <v>0.497</v>
      </c>
      <c r="F75" s="65">
        <v>0.46400000000000002</v>
      </c>
      <c r="G75" s="61">
        <v>0.45200000000000001</v>
      </c>
      <c r="H75" s="61">
        <v>0.45600000000000002</v>
      </c>
      <c r="I75" s="61">
        <v>0.442</v>
      </c>
      <c r="J75" s="61">
        <v>0.439</v>
      </c>
      <c r="K75" s="61">
        <v>0.437</v>
      </c>
    </row>
    <row r="76" spans="2:11" ht="21" customHeight="1" x14ac:dyDescent="0.3">
      <c r="B76" s="66" t="s">
        <v>41</v>
      </c>
      <c r="C76" s="18" t="s">
        <v>23</v>
      </c>
      <c r="D76" s="18"/>
      <c r="E76" s="11">
        <v>0.745</v>
      </c>
      <c r="F76" s="65">
        <v>0.65100000000000002</v>
      </c>
      <c r="G76" s="61">
        <v>0.65100000000000002</v>
      </c>
      <c r="H76" s="61">
        <v>0.61699999999999999</v>
      </c>
      <c r="I76" s="61">
        <v>0.60899999999999999</v>
      </c>
      <c r="J76" s="61">
        <v>0.60499999999999998</v>
      </c>
      <c r="K76" s="61">
        <v>0.60299999999999998</v>
      </c>
    </row>
    <row r="77" spans="2:11" ht="36.75" customHeight="1" x14ac:dyDescent="0.3">
      <c r="B77" s="64" t="s">
        <v>263</v>
      </c>
      <c r="C77" s="18" t="s">
        <v>48</v>
      </c>
      <c r="D77" s="18"/>
      <c r="E77" s="11">
        <f>E83/E71/12*1000</f>
        <v>20076.286008230451</v>
      </c>
      <c r="F77" s="67">
        <v>21859.083674397454</v>
      </c>
      <c r="G77" s="68">
        <v>23870.639870639865</v>
      </c>
      <c r="H77" s="68">
        <v>25624.702805515928</v>
      </c>
      <c r="I77" s="68">
        <v>26404.175718078688</v>
      </c>
      <c r="J77" s="68">
        <v>26995.451237263464</v>
      </c>
      <c r="K77" s="68">
        <v>27588.199513381995</v>
      </c>
    </row>
    <row r="78" spans="2:11" ht="21" customHeight="1" x14ac:dyDescent="0.3">
      <c r="B78" s="66" t="s">
        <v>54</v>
      </c>
      <c r="C78" s="18"/>
      <c r="D78" s="18"/>
      <c r="E78" s="11"/>
      <c r="F78" s="65"/>
      <c r="G78" s="61"/>
      <c r="H78" s="61"/>
      <c r="I78" s="61"/>
      <c r="J78" s="61"/>
      <c r="K78" s="61"/>
    </row>
    <row r="79" spans="2:11" ht="21" customHeight="1" x14ac:dyDescent="0.3">
      <c r="B79" s="66" t="s">
        <v>58</v>
      </c>
      <c r="C79" s="18" t="s">
        <v>48</v>
      </c>
      <c r="D79" s="18"/>
      <c r="E79" s="11">
        <f>E85/E73/12*1000</f>
        <v>29683.333333333325</v>
      </c>
      <c r="F79" s="67">
        <v>38994.444444444445</v>
      </c>
      <c r="G79" s="68">
        <v>37958.333333333336</v>
      </c>
      <c r="H79" s="68">
        <v>40140.625</v>
      </c>
      <c r="I79" s="68">
        <v>41182.291666666664</v>
      </c>
      <c r="J79" s="68">
        <v>42286.458333333336</v>
      </c>
      <c r="K79" s="68">
        <v>43463.541666666664</v>
      </c>
    </row>
    <row r="80" spans="2:11" ht="21" customHeight="1" x14ac:dyDescent="0.3">
      <c r="B80" s="66" t="s">
        <v>59</v>
      </c>
      <c r="C80" s="18" t="s">
        <v>48</v>
      </c>
      <c r="D80" s="18"/>
      <c r="E80" s="11">
        <f>E86/E74/12*1000</f>
        <v>18704.91029272899</v>
      </c>
      <c r="F80" s="67">
        <v>22850.198412698413</v>
      </c>
      <c r="G80" s="68">
        <v>24904.320987654319</v>
      </c>
      <c r="H80" s="68">
        <v>27256.922257720977</v>
      </c>
      <c r="I80" s="68">
        <v>27868.365180467092</v>
      </c>
      <c r="J80" s="68">
        <v>28619.692144373672</v>
      </c>
      <c r="K80" s="68">
        <v>29420.116772823778</v>
      </c>
    </row>
    <row r="81" spans="2:11" ht="21" customHeight="1" x14ac:dyDescent="0.3">
      <c r="B81" s="66" t="s">
        <v>60</v>
      </c>
      <c r="C81" s="18" t="s">
        <v>48</v>
      </c>
      <c r="D81" s="18"/>
      <c r="E81" s="11">
        <f>E87/E75/12*1000</f>
        <v>18512.240107310528</v>
      </c>
      <c r="F81" s="67">
        <v>22346.803160919539</v>
      </c>
      <c r="G81" s="68">
        <v>24131.637168141591</v>
      </c>
      <c r="H81" s="68">
        <v>25292.397660818711</v>
      </c>
      <c r="I81" s="68">
        <v>26764.705882352941</v>
      </c>
      <c r="J81" s="68">
        <v>27672.741078208048</v>
      </c>
      <c r="K81" s="68">
        <v>28577.421815408088</v>
      </c>
    </row>
    <row r="82" spans="2:11" ht="21" customHeight="1" x14ac:dyDescent="0.3">
      <c r="B82" s="66" t="s">
        <v>61</v>
      </c>
      <c r="C82" s="18" t="s">
        <v>48</v>
      </c>
      <c r="D82" s="18"/>
      <c r="E82" s="11">
        <f>E88/E76/12*1000</f>
        <v>21447.091722595076</v>
      </c>
      <c r="F82" s="67">
        <v>20605.094726062467</v>
      </c>
      <c r="G82" s="68">
        <v>22828.725038402456</v>
      </c>
      <c r="H82" s="68">
        <v>24665.856293895191</v>
      </c>
      <c r="I82" s="68">
        <v>24999.315818281335</v>
      </c>
      <c r="J82" s="68">
        <v>25256.611570247936</v>
      </c>
      <c r="K82" s="68">
        <v>25496.130458817031</v>
      </c>
    </row>
    <row r="83" spans="2:11" ht="48.75" customHeight="1" x14ac:dyDescent="0.3">
      <c r="B83" s="64" t="s">
        <v>264</v>
      </c>
      <c r="C83" s="18" t="s">
        <v>49</v>
      </c>
      <c r="D83" s="18"/>
      <c r="E83" s="11">
        <f>E85+E86+E87+E88</f>
        <v>390.28300000000002</v>
      </c>
      <c r="F83" s="65">
        <v>384.54500000000007</v>
      </c>
      <c r="G83" s="61">
        <v>413.34399999999994</v>
      </c>
      <c r="H83" s="61">
        <v>431.11</v>
      </c>
      <c r="I83" s="61">
        <v>437.57</v>
      </c>
      <c r="J83" s="61">
        <v>445.101</v>
      </c>
      <c r="K83" s="61">
        <v>453.55</v>
      </c>
    </row>
    <row r="84" spans="2:11" ht="21" customHeight="1" x14ac:dyDescent="0.3">
      <c r="B84" s="66" t="s">
        <v>54</v>
      </c>
      <c r="C84" s="18"/>
      <c r="D84" s="18"/>
      <c r="E84" s="11"/>
      <c r="F84" s="65"/>
      <c r="G84" s="61"/>
      <c r="H84" s="61"/>
      <c r="I84" s="61"/>
      <c r="J84" s="61"/>
      <c r="K84" s="61"/>
    </row>
    <row r="85" spans="2:11" ht="21" customHeight="1" x14ac:dyDescent="0.3">
      <c r="B85" s="66" t="s">
        <v>55</v>
      </c>
      <c r="C85" s="18" t="s">
        <v>49</v>
      </c>
      <c r="D85" s="18"/>
      <c r="E85" s="11">
        <v>8.9049999999999994</v>
      </c>
      <c r="F85" s="65">
        <v>7.0190000000000001</v>
      </c>
      <c r="G85" s="61">
        <v>7.2880000000000003</v>
      </c>
      <c r="H85" s="61">
        <v>7.7069999999999999</v>
      </c>
      <c r="I85" s="61">
        <v>7.907</v>
      </c>
      <c r="J85" s="61">
        <v>8.1189999999999998</v>
      </c>
      <c r="K85" s="61">
        <v>8.3450000000000006</v>
      </c>
    </row>
    <row r="86" spans="2:11" ht="21" customHeight="1" x14ac:dyDescent="0.3">
      <c r="B86" s="66" t="s">
        <v>56</v>
      </c>
      <c r="C86" s="18" t="s">
        <v>49</v>
      </c>
      <c r="D86" s="18"/>
      <c r="E86" s="11">
        <v>79.233999999999995</v>
      </c>
      <c r="F86" s="65">
        <v>92.132000000000005</v>
      </c>
      <c r="G86" s="61">
        <v>96.828000000000003</v>
      </c>
      <c r="H86" s="61">
        <v>102.377</v>
      </c>
      <c r="I86" s="61">
        <v>105.008</v>
      </c>
      <c r="J86" s="61">
        <v>107.839</v>
      </c>
      <c r="K86" s="61">
        <v>110.855</v>
      </c>
    </row>
    <row r="87" spans="2:11" ht="21" customHeight="1" x14ac:dyDescent="0.3">
      <c r="B87" s="66" t="s">
        <v>57</v>
      </c>
      <c r="C87" s="18" t="s">
        <v>49</v>
      </c>
      <c r="D87" s="18"/>
      <c r="E87" s="11">
        <v>110.407</v>
      </c>
      <c r="F87" s="65">
        <v>124.42700000000001</v>
      </c>
      <c r="G87" s="61">
        <v>130.88999999999999</v>
      </c>
      <c r="H87" s="61">
        <v>138.4</v>
      </c>
      <c r="I87" s="61">
        <v>141.96</v>
      </c>
      <c r="J87" s="61">
        <v>145.78</v>
      </c>
      <c r="K87" s="61">
        <v>149.86000000000001</v>
      </c>
    </row>
    <row r="88" spans="2:11" ht="21" customHeight="1" x14ac:dyDescent="0.3">
      <c r="B88" s="66" t="s">
        <v>41</v>
      </c>
      <c r="C88" s="18" t="s">
        <v>49</v>
      </c>
      <c r="D88" s="18"/>
      <c r="E88" s="11">
        <v>191.73699999999999</v>
      </c>
      <c r="F88" s="65">
        <v>160.96700000000001</v>
      </c>
      <c r="G88" s="61">
        <v>178.33799999999999</v>
      </c>
      <c r="H88" s="61">
        <v>182.626</v>
      </c>
      <c r="I88" s="61">
        <v>182.69499999999999</v>
      </c>
      <c r="J88" s="61">
        <v>183.363</v>
      </c>
      <c r="K88" s="61">
        <v>184.49</v>
      </c>
    </row>
    <row r="89" spans="2:11" ht="21" customHeight="1" x14ac:dyDescent="0.3">
      <c r="B89" s="69" t="s">
        <v>70</v>
      </c>
      <c r="C89" s="18"/>
      <c r="D89" s="18"/>
      <c r="E89" s="11"/>
      <c r="F89" s="65"/>
      <c r="G89" s="61"/>
      <c r="H89" s="61"/>
      <c r="I89" s="61"/>
      <c r="J89" s="61"/>
      <c r="K89" s="61"/>
    </row>
    <row r="90" spans="2:11" ht="21" customHeight="1" x14ac:dyDescent="0.3">
      <c r="B90" s="70" t="s">
        <v>63</v>
      </c>
      <c r="C90" s="71" t="s">
        <v>49</v>
      </c>
      <c r="D90" s="18"/>
      <c r="E90" s="18"/>
      <c r="F90" s="72">
        <v>384.54500000000002</v>
      </c>
      <c r="G90" s="72">
        <v>413.34399999999999</v>
      </c>
      <c r="H90" s="72">
        <v>431.11</v>
      </c>
      <c r="I90" s="72">
        <v>437.57</v>
      </c>
      <c r="J90" s="72">
        <v>445.101</v>
      </c>
      <c r="K90" s="72">
        <v>453.55</v>
      </c>
    </row>
    <row r="91" spans="2:11" ht="21" customHeight="1" x14ac:dyDescent="0.3">
      <c r="B91" s="70" t="s">
        <v>64</v>
      </c>
      <c r="D91" s="18"/>
      <c r="E91" s="18"/>
      <c r="F91" s="72"/>
      <c r="G91" s="72"/>
      <c r="H91" s="72"/>
      <c r="I91" s="72"/>
      <c r="J91" s="72"/>
      <c r="K91" s="34"/>
    </row>
    <row r="92" spans="2:11" ht="21" customHeight="1" x14ac:dyDescent="0.3">
      <c r="B92" s="74" t="s">
        <v>65</v>
      </c>
      <c r="C92" s="71" t="s">
        <v>49</v>
      </c>
      <c r="D92" s="18"/>
      <c r="E92" s="18"/>
      <c r="F92" s="72">
        <v>233.40299999999999</v>
      </c>
      <c r="G92" s="72">
        <v>250.22499999999999</v>
      </c>
      <c r="H92" s="72">
        <v>261.36599999999999</v>
      </c>
      <c r="I92" s="72">
        <v>265.589</v>
      </c>
      <c r="J92" s="72">
        <v>270.44600000000003</v>
      </c>
      <c r="K92" s="72">
        <v>275.85000000000002</v>
      </c>
    </row>
    <row r="93" spans="2:11" ht="21" customHeight="1" x14ac:dyDescent="0.3">
      <c r="B93" s="74" t="s">
        <v>66</v>
      </c>
      <c r="C93" s="71" t="s">
        <v>49</v>
      </c>
      <c r="D93" s="18"/>
      <c r="E93" s="18"/>
      <c r="F93" s="75">
        <v>57.456000000000003</v>
      </c>
      <c r="G93" s="72">
        <v>61.945</v>
      </c>
      <c r="H93" s="72">
        <v>64.507000000000005</v>
      </c>
      <c r="I93" s="72">
        <v>65.393000000000001</v>
      </c>
      <c r="J93" s="72">
        <v>66.444000000000003</v>
      </c>
      <c r="K93" s="72">
        <v>67.634</v>
      </c>
    </row>
    <row r="94" spans="2:11" ht="21" customHeight="1" x14ac:dyDescent="0.3">
      <c r="B94" s="74" t="s">
        <v>67</v>
      </c>
      <c r="C94" s="71" t="s">
        <v>49</v>
      </c>
      <c r="D94" s="18"/>
      <c r="E94" s="18"/>
      <c r="F94" s="75">
        <v>40.042000000000002</v>
      </c>
      <c r="G94" s="72">
        <v>43.366</v>
      </c>
      <c r="H94" s="72">
        <v>45.033000000000001</v>
      </c>
      <c r="I94" s="72">
        <v>45.552999999999997</v>
      </c>
      <c r="J94" s="72">
        <v>46.192</v>
      </c>
      <c r="K94" s="72">
        <v>46.933</v>
      </c>
    </row>
    <row r="95" spans="2:11" ht="21" customHeight="1" x14ac:dyDescent="0.3">
      <c r="B95" s="74" t="s">
        <v>68</v>
      </c>
      <c r="C95" s="71" t="s">
        <v>49</v>
      </c>
      <c r="D95" s="18"/>
      <c r="E95" s="18"/>
      <c r="F95" s="75">
        <v>53.161000000000001</v>
      </c>
      <c r="G95" s="72">
        <v>57.273000000000003</v>
      </c>
      <c r="H95" s="72">
        <v>59.655999999999999</v>
      </c>
      <c r="I95" s="72">
        <v>60.487000000000002</v>
      </c>
      <c r="J95" s="72">
        <v>61.469000000000001</v>
      </c>
      <c r="K95" s="72">
        <v>62.58</v>
      </c>
    </row>
    <row r="96" spans="2:11" ht="21" customHeight="1" x14ac:dyDescent="0.3">
      <c r="B96" s="74" t="s">
        <v>69</v>
      </c>
      <c r="C96" s="75"/>
      <c r="D96" s="18"/>
      <c r="E96" s="18"/>
      <c r="F96" s="75">
        <v>0.48299999999999998</v>
      </c>
      <c r="G96" s="72">
        <v>0.53500000000000003</v>
      </c>
      <c r="H96" s="72">
        <v>0.54800000000000004</v>
      </c>
      <c r="I96" s="72">
        <v>0.54800000000000004</v>
      </c>
      <c r="J96" s="72">
        <v>0.55000000000000004</v>
      </c>
      <c r="K96" s="72">
        <v>0.55300000000000005</v>
      </c>
    </row>
    <row r="97" spans="2:11" ht="21" customHeight="1" x14ac:dyDescent="0.3">
      <c r="B97" s="197" t="s">
        <v>71</v>
      </c>
      <c r="C97" s="198"/>
      <c r="D97" s="198"/>
      <c r="E97" s="199"/>
      <c r="F97" s="76"/>
      <c r="G97" s="76"/>
      <c r="H97" s="76"/>
      <c r="I97" s="76"/>
      <c r="J97" s="76"/>
      <c r="K97" s="76"/>
    </row>
    <row r="98" spans="2:11" ht="21" customHeight="1" x14ac:dyDescent="0.3">
      <c r="B98" s="70" t="s">
        <v>63</v>
      </c>
      <c r="C98" s="77" t="s">
        <v>49</v>
      </c>
      <c r="D98" s="18"/>
      <c r="E98" s="18"/>
      <c r="F98" s="78">
        <v>160.96700000000001</v>
      </c>
      <c r="G98" s="72">
        <v>178.33799999999999</v>
      </c>
      <c r="H98" s="72">
        <v>182.626</v>
      </c>
      <c r="I98" s="72">
        <v>182.69499999999999</v>
      </c>
      <c r="J98" s="72">
        <v>183.363</v>
      </c>
      <c r="K98" s="72">
        <v>184.49</v>
      </c>
    </row>
    <row r="99" spans="2:11" ht="21" customHeight="1" x14ac:dyDescent="0.3">
      <c r="B99" s="70" t="s">
        <v>64</v>
      </c>
      <c r="D99" s="18"/>
      <c r="E99" s="18"/>
      <c r="F99" s="78"/>
      <c r="G99" s="72"/>
      <c r="H99" s="72"/>
      <c r="I99" s="72"/>
      <c r="J99" s="72"/>
      <c r="K99" s="34"/>
    </row>
    <row r="100" spans="2:11" ht="21" customHeight="1" x14ac:dyDescent="0.3">
      <c r="B100" s="74" t="s">
        <v>65</v>
      </c>
      <c r="C100" s="77" t="s">
        <v>49</v>
      </c>
      <c r="D100" s="18"/>
      <c r="E100" s="18"/>
      <c r="F100" s="78">
        <v>86.923000000000002</v>
      </c>
      <c r="G100" s="72">
        <v>96.302999999999997</v>
      </c>
      <c r="H100" s="72">
        <v>98.617999999999995</v>
      </c>
      <c r="I100" s="72">
        <v>98.655000000000001</v>
      </c>
      <c r="J100" s="72">
        <v>99.016000000000005</v>
      </c>
      <c r="K100" s="72">
        <v>99.625</v>
      </c>
    </row>
    <row r="101" spans="2:11" ht="21" customHeight="1" x14ac:dyDescent="0.3">
      <c r="B101" s="74" t="s">
        <v>66</v>
      </c>
      <c r="C101" s="77" t="s">
        <v>49</v>
      </c>
      <c r="D101" s="18"/>
      <c r="E101" s="18"/>
      <c r="F101" s="78">
        <v>26.881</v>
      </c>
      <c r="G101" s="72">
        <v>29.782</v>
      </c>
      <c r="H101" s="72">
        <v>30.498999999999999</v>
      </c>
      <c r="I101" s="72">
        <v>30.51</v>
      </c>
      <c r="J101" s="72">
        <v>30.622</v>
      </c>
      <c r="K101" s="72">
        <v>30.81</v>
      </c>
    </row>
    <row r="102" spans="2:11" ht="21" customHeight="1" x14ac:dyDescent="0.3">
      <c r="B102" s="74" t="s">
        <v>67</v>
      </c>
      <c r="C102" s="77" t="s">
        <v>49</v>
      </c>
      <c r="D102" s="18"/>
      <c r="E102" s="18"/>
      <c r="F102" s="78">
        <v>22.213000000000001</v>
      </c>
      <c r="G102" s="72">
        <v>24.611000000000001</v>
      </c>
      <c r="H102" s="72">
        <v>25.202000000000002</v>
      </c>
      <c r="I102" s="72">
        <v>25.212</v>
      </c>
      <c r="J102" s="72">
        <v>25.303999999999998</v>
      </c>
      <c r="K102" s="72">
        <v>25.46</v>
      </c>
    </row>
    <row r="103" spans="2:11" ht="21" customHeight="1" x14ac:dyDescent="0.3">
      <c r="B103" s="74" t="s">
        <v>68</v>
      </c>
      <c r="C103" s="77" t="s">
        <v>49</v>
      </c>
      <c r="D103" s="18"/>
      <c r="E103" s="18"/>
      <c r="F103" s="78">
        <v>24.466999999999999</v>
      </c>
      <c r="G103" s="72">
        <v>27.106999999999999</v>
      </c>
      <c r="H103" s="72">
        <v>27.759</v>
      </c>
      <c r="I103" s="72">
        <v>27.77</v>
      </c>
      <c r="J103" s="72">
        <v>27.870999999999999</v>
      </c>
      <c r="K103" s="72">
        <v>28.042000000000002</v>
      </c>
    </row>
    <row r="104" spans="2:11" ht="21" customHeight="1" x14ac:dyDescent="0.3">
      <c r="B104" s="74" t="s">
        <v>69</v>
      </c>
      <c r="C104" s="77" t="s">
        <v>49</v>
      </c>
      <c r="D104" s="18"/>
      <c r="E104" s="18"/>
      <c r="F104" s="78">
        <v>0.48299999999999998</v>
      </c>
      <c r="G104" s="72">
        <v>0.53500000000000003</v>
      </c>
      <c r="H104" s="72">
        <v>0.54800000000000004</v>
      </c>
      <c r="I104" s="72">
        <v>0.54800000000000004</v>
      </c>
      <c r="J104" s="72">
        <v>0.55000000000000004</v>
      </c>
      <c r="K104" s="72">
        <v>0.55300000000000005</v>
      </c>
    </row>
    <row r="105" spans="2:11" ht="21" customHeight="1" x14ac:dyDescent="0.3">
      <c r="B105" s="197" t="s">
        <v>72</v>
      </c>
      <c r="C105" s="198"/>
      <c r="D105" s="198"/>
      <c r="E105" s="199"/>
      <c r="F105" s="76"/>
      <c r="G105" s="76"/>
      <c r="H105" s="76"/>
      <c r="I105" s="76"/>
      <c r="J105" s="76"/>
      <c r="K105" s="76"/>
    </row>
    <row r="106" spans="2:11" ht="21" customHeight="1" x14ac:dyDescent="0.3">
      <c r="B106" s="70" t="s">
        <v>63</v>
      </c>
      <c r="C106" s="77" t="s">
        <v>49</v>
      </c>
      <c r="D106" s="18"/>
      <c r="E106" s="18"/>
      <c r="F106" s="72">
        <v>99.150999999999996</v>
      </c>
      <c r="G106" s="72">
        <v>104.116</v>
      </c>
      <c r="H106" s="72">
        <v>110.084</v>
      </c>
      <c r="I106" s="72">
        <v>112.91500000000001</v>
      </c>
      <c r="J106" s="72">
        <v>115.958</v>
      </c>
      <c r="K106" s="72">
        <v>119.2</v>
      </c>
    </row>
    <row r="107" spans="2:11" ht="21" customHeight="1" x14ac:dyDescent="0.3">
      <c r="B107" s="70" t="s">
        <v>64</v>
      </c>
      <c r="D107" s="18"/>
      <c r="E107" s="18"/>
      <c r="F107" s="72"/>
      <c r="G107" s="72"/>
      <c r="H107" s="72"/>
      <c r="I107" s="72"/>
      <c r="J107" s="72"/>
      <c r="K107" s="34"/>
    </row>
    <row r="108" spans="2:11" ht="21" customHeight="1" x14ac:dyDescent="0.3">
      <c r="B108" s="74" t="s">
        <v>65</v>
      </c>
      <c r="C108" s="77" t="s">
        <v>49</v>
      </c>
      <c r="D108" s="18"/>
      <c r="E108" s="18"/>
      <c r="F108" s="72">
        <v>89.511340856059874</v>
      </c>
      <c r="G108" s="72">
        <v>93.994</v>
      </c>
      <c r="H108" s="72">
        <v>99.381</v>
      </c>
      <c r="I108" s="72">
        <v>101.937</v>
      </c>
      <c r="J108" s="72">
        <v>104.684</v>
      </c>
      <c r="K108" s="72">
        <v>107.611</v>
      </c>
    </row>
    <row r="109" spans="2:11" ht="21" customHeight="1" x14ac:dyDescent="0.3">
      <c r="B109" s="74" t="s">
        <v>66</v>
      </c>
      <c r="C109" s="77" t="s">
        <v>49</v>
      </c>
      <c r="D109" s="18"/>
      <c r="E109" s="18"/>
      <c r="F109" s="72">
        <v>0</v>
      </c>
      <c r="G109" s="72">
        <v>0</v>
      </c>
      <c r="H109" s="72">
        <v>0</v>
      </c>
      <c r="I109" s="72">
        <v>0</v>
      </c>
      <c r="J109" s="72">
        <v>0</v>
      </c>
      <c r="K109" s="72">
        <v>0</v>
      </c>
    </row>
    <row r="110" spans="2:11" ht="21" customHeight="1" x14ac:dyDescent="0.3">
      <c r="B110" s="74" t="s">
        <v>67</v>
      </c>
      <c r="C110" s="77" t="s">
        <v>49</v>
      </c>
      <c r="D110" s="18"/>
      <c r="E110" s="18"/>
      <c r="F110" s="72">
        <v>0</v>
      </c>
      <c r="G110" s="72">
        <v>0</v>
      </c>
      <c r="H110" s="72">
        <v>0</v>
      </c>
      <c r="I110" s="72">
        <v>0</v>
      </c>
      <c r="J110" s="72">
        <v>0</v>
      </c>
      <c r="K110" s="72">
        <v>0</v>
      </c>
    </row>
    <row r="111" spans="2:11" ht="21" customHeight="1" x14ac:dyDescent="0.3">
      <c r="B111" s="74" t="s">
        <v>68</v>
      </c>
      <c r="C111" s="77" t="s">
        <v>49</v>
      </c>
      <c r="D111" s="18"/>
      <c r="E111" s="18"/>
      <c r="F111" s="72">
        <v>9.6396591439401345</v>
      </c>
      <c r="G111" s="72">
        <v>10.122</v>
      </c>
      <c r="H111" s="72">
        <v>10.702999999999999</v>
      </c>
      <c r="I111" s="72">
        <v>10.978</v>
      </c>
      <c r="J111" s="72">
        <v>11.273999999999999</v>
      </c>
      <c r="K111" s="72">
        <v>11.589</v>
      </c>
    </row>
    <row r="112" spans="2:11" ht="21" customHeight="1" x14ac:dyDescent="0.3">
      <c r="B112" s="74" t="s">
        <v>69</v>
      </c>
      <c r="C112" s="77" t="s">
        <v>49</v>
      </c>
      <c r="D112" s="18"/>
      <c r="E112" s="18"/>
      <c r="F112" s="72">
        <v>0</v>
      </c>
      <c r="G112" s="72">
        <v>0</v>
      </c>
      <c r="H112" s="72">
        <v>0</v>
      </c>
      <c r="I112" s="72">
        <v>0</v>
      </c>
      <c r="J112" s="72">
        <v>0</v>
      </c>
      <c r="K112" s="72">
        <v>0</v>
      </c>
    </row>
    <row r="113" spans="2:11" ht="21" customHeight="1" x14ac:dyDescent="0.3">
      <c r="B113" s="197" t="s">
        <v>73</v>
      </c>
      <c r="C113" s="198"/>
      <c r="D113" s="198"/>
      <c r="E113" s="199"/>
      <c r="F113" s="76"/>
      <c r="G113" s="76"/>
      <c r="H113" s="76"/>
      <c r="I113" s="76"/>
      <c r="J113" s="76"/>
      <c r="K113" s="76"/>
    </row>
    <row r="114" spans="2:11" ht="21" customHeight="1" x14ac:dyDescent="0.3">
      <c r="B114" s="70" t="s">
        <v>63</v>
      </c>
      <c r="C114" s="77" t="s">
        <v>49</v>
      </c>
      <c r="D114" s="18"/>
      <c r="E114" s="18"/>
      <c r="F114" s="78">
        <v>124.42700000000001</v>
      </c>
      <c r="G114" s="72">
        <v>130.88999999999999</v>
      </c>
      <c r="H114" s="72">
        <v>138.4</v>
      </c>
      <c r="I114" s="72">
        <v>141.96</v>
      </c>
      <c r="J114" s="72">
        <v>145.78</v>
      </c>
      <c r="K114" s="72">
        <v>149.86000000000001</v>
      </c>
    </row>
    <row r="115" spans="2:11" ht="21" customHeight="1" x14ac:dyDescent="0.3">
      <c r="B115" s="70" t="s">
        <v>64</v>
      </c>
      <c r="C115" s="34"/>
      <c r="D115" s="18"/>
      <c r="E115" s="18"/>
      <c r="F115" s="72"/>
      <c r="G115" s="72"/>
      <c r="H115" s="78"/>
      <c r="I115" s="72"/>
      <c r="J115" s="72"/>
      <c r="K115" s="34"/>
    </row>
    <row r="116" spans="2:11" ht="21" customHeight="1" x14ac:dyDescent="0.3">
      <c r="B116" s="74" t="s">
        <v>65</v>
      </c>
      <c r="C116" s="71" t="s">
        <v>49</v>
      </c>
      <c r="D116" s="18"/>
      <c r="E116" s="18"/>
      <c r="F116" s="72">
        <v>56.969000000000001</v>
      </c>
      <c r="G116" s="72">
        <v>59.927999999999997</v>
      </c>
      <c r="H116" s="78">
        <v>63.366999999999997</v>
      </c>
      <c r="I116" s="72">
        <v>64.997</v>
      </c>
      <c r="J116" s="72">
        <v>66.745999999999995</v>
      </c>
      <c r="K116" s="72">
        <v>68.614000000000004</v>
      </c>
    </row>
    <row r="117" spans="2:11" ht="21" customHeight="1" x14ac:dyDescent="0.3">
      <c r="B117" s="74" t="s">
        <v>66</v>
      </c>
      <c r="C117" s="71" t="s">
        <v>49</v>
      </c>
      <c r="D117" s="18"/>
      <c r="E117" s="18"/>
      <c r="F117" s="72">
        <v>30.574999999999999</v>
      </c>
      <c r="G117" s="72">
        <v>32.162999999999997</v>
      </c>
      <c r="H117" s="78">
        <v>34.008000000000003</v>
      </c>
      <c r="I117" s="72">
        <v>34.883000000000003</v>
      </c>
      <c r="J117" s="72">
        <v>35.822000000000003</v>
      </c>
      <c r="K117" s="72">
        <v>36.823999999999998</v>
      </c>
    </row>
    <row r="118" spans="2:11" ht="21" customHeight="1" x14ac:dyDescent="0.3">
      <c r="B118" s="74" t="s">
        <v>67</v>
      </c>
      <c r="C118" s="71" t="s">
        <v>49</v>
      </c>
      <c r="D118" s="18"/>
      <c r="E118" s="18"/>
      <c r="F118" s="72">
        <v>17.829000000000001</v>
      </c>
      <c r="G118" s="72">
        <v>18.754999999999999</v>
      </c>
      <c r="H118" s="78">
        <v>19.831</v>
      </c>
      <c r="I118" s="72">
        <v>20.341000000000001</v>
      </c>
      <c r="J118" s="72">
        <v>20.888000000000002</v>
      </c>
      <c r="K118" s="72">
        <v>21.472999999999999</v>
      </c>
    </row>
    <row r="119" spans="2:11" ht="21" customHeight="1" x14ac:dyDescent="0.3">
      <c r="B119" s="74" t="s">
        <v>68</v>
      </c>
      <c r="C119" s="71" t="s">
        <v>49</v>
      </c>
      <c r="D119" s="18"/>
      <c r="E119" s="18"/>
      <c r="F119" s="72">
        <v>19.053999999999998</v>
      </c>
      <c r="G119" s="72">
        <v>20.044</v>
      </c>
      <c r="H119" s="78">
        <v>21.193999999999999</v>
      </c>
      <c r="I119" s="72">
        <v>21.739000000000001</v>
      </c>
      <c r="J119" s="72">
        <v>22.324000000000002</v>
      </c>
      <c r="K119" s="72">
        <v>22.949000000000002</v>
      </c>
    </row>
    <row r="120" spans="2:11" ht="21" customHeight="1" x14ac:dyDescent="0.3">
      <c r="B120" s="74" t="s">
        <v>69</v>
      </c>
      <c r="C120" s="71" t="s">
        <v>49</v>
      </c>
      <c r="D120" s="18"/>
      <c r="E120" s="18"/>
      <c r="F120" s="72">
        <v>0</v>
      </c>
      <c r="G120" s="72">
        <v>0</v>
      </c>
      <c r="H120" s="78">
        <v>0</v>
      </c>
      <c r="I120" s="72">
        <v>0</v>
      </c>
      <c r="J120" s="72">
        <v>0</v>
      </c>
      <c r="K120" s="72">
        <v>0</v>
      </c>
    </row>
    <row r="121" spans="2:11" ht="51" customHeight="1" x14ac:dyDescent="0.3">
      <c r="B121" s="202" t="s">
        <v>271</v>
      </c>
      <c r="C121" s="202"/>
      <c r="D121" s="202"/>
      <c r="E121" s="202"/>
      <c r="F121" s="17"/>
      <c r="G121" s="17"/>
      <c r="H121" s="76"/>
      <c r="I121" s="76"/>
      <c r="J121" s="76"/>
      <c r="K121" s="76"/>
    </row>
    <row r="122" spans="2:11" ht="21" customHeight="1" x14ac:dyDescent="0.3">
      <c r="B122" s="70" t="s">
        <v>63</v>
      </c>
      <c r="C122" s="71" t="s">
        <v>23</v>
      </c>
      <c r="D122" s="18"/>
      <c r="E122" s="18"/>
      <c r="F122" s="72">
        <v>0.65100000000000002</v>
      </c>
      <c r="G122" s="72">
        <v>0.65100000000000002</v>
      </c>
      <c r="H122" s="78">
        <v>0.61699999999999999</v>
      </c>
      <c r="I122" s="72">
        <v>0.60899999999999999</v>
      </c>
      <c r="J122" s="72">
        <v>0.60499999999999998</v>
      </c>
      <c r="K122" s="72">
        <v>0.60299999999999998</v>
      </c>
    </row>
    <row r="123" spans="2:11" ht="21" customHeight="1" x14ac:dyDescent="0.3">
      <c r="B123" s="70" t="s">
        <v>64</v>
      </c>
      <c r="C123" s="34"/>
      <c r="D123" s="18"/>
      <c r="E123" s="18"/>
      <c r="F123" s="72"/>
      <c r="G123" s="72"/>
      <c r="H123" s="78"/>
      <c r="I123" s="72"/>
      <c r="J123" s="72"/>
      <c r="K123" s="79"/>
    </row>
    <row r="124" spans="2:11" ht="21" customHeight="1" x14ac:dyDescent="0.3">
      <c r="B124" s="74" t="s">
        <v>65</v>
      </c>
      <c r="C124" s="71" t="s">
        <v>23</v>
      </c>
      <c r="D124" s="18"/>
      <c r="E124" s="18"/>
      <c r="F124" s="72">
        <v>0.35</v>
      </c>
      <c r="G124" s="72">
        <v>0.35</v>
      </c>
      <c r="H124" s="78">
        <v>0.33200000000000002</v>
      </c>
      <c r="I124" s="72">
        <v>0.32700000000000001</v>
      </c>
      <c r="J124" s="72">
        <v>0.32600000000000001</v>
      </c>
      <c r="K124" s="72">
        <v>0.32400000000000001</v>
      </c>
    </row>
    <row r="125" spans="2:11" ht="21" customHeight="1" x14ac:dyDescent="0.3">
      <c r="B125" s="74" t="s">
        <v>66</v>
      </c>
      <c r="C125" s="71" t="s">
        <v>23</v>
      </c>
      <c r="D125" s="18"/>
      <c r="E125" s="18"/>
      <c r="F125" s="72">
        <v>0.109</v>
      </c>
      <c r="G125" s="72">
        <v>0.109</v>
      </c>
      <c r="H125" s="78">
        <v>0.10299999999999999</v>
      </c>
      <c r="I125" s="72">
        <v>0.10199999999999999</v>
      </c>
      <c r="J125" s="72">
        <v>0.10100000000000001</v>
      </c>
      <c r="K125" s="72">
        <v>0.10100000000000001</v>
      </c>
    </row>
    <row r="126" spans="2:11" ht="21" customHeight="1" x14ac:dyDescent="0.3">
      <c r="B126" s="74" t="s">
        <v>67</v>
      </c>
      <c r="C126" s="71" t="s">
        <v>23</v>
      </c>
      <c r="D126" s="18"/>
      <c r="E126" s="18"/>
      <c r="F126" s="72">
        <v>0.09</v>
      </c>
      <c r="G126" s="72">
        <v>0.09</v>
      </c>
      <c r="H126" s="78">
        <v>8.5000000000000006E-2</v>
      </c>
      <c r="I126" s="72">
        <v>8.4000000000000005E-2</v>
      </c>
      <c r="J126" s="72">
        <v>8.3000000000000004E-2</v>
      </c>
      <c r="K126" s="72">
        <v>8.3000000000000004E-2</v>
      </c>
    </row>
    <row r="127" spans="2:11" ht="21" customHeight="1" x14ac:dyDescent="0.3">
      <c r="B127" s="74" t="s">
        <v>68</v>
      </c>
      <c r="C127" s="71" t="s">
        <v>23</v>
      </c>
      <c r="D127" s="18"/>
      <c r="E127" s="18"/>
      <c r="F127" s="72">
        <v>9.9000000000000005E-2</v>
      </c>
      <c r="G127" s="72">
        <v>9.9000000000000005E-2</v>
      </c>
      <c r="H127" s="78">
        <v>9.4E-2</v>
      </c>
      <c r="I127" s="72">
        <v>9.2999999999999999E-2</v>
      </c>
      <c r="J127" s="72">
        <v>9.1999999999999998E-2</v>
      </c>
      <c r="K127" s="72">
        <v>9.1999999999999998E-2</v>
      </c>
    </row>
    <row r="128" spans="2:11" ht="21" customHeight="1" x14ac:dyDescent="0.3">
      <c r="B128" s="74" t="s">
        <v>69</v>
      </c>
      <c r="C128" s="71" t="s">
        <v>23</v>
      </c>
      <c r="D128" s="18"/>
      <c r="E128" s="18"/>
      <c r="F128" s="72">
        <v>3.0000000000000001E-3</v>
      </c>
      <c r="G128" s="72">
        <v>3.0000000000000001E-3</v>
      </c>
      <c r="H128" s="78">
        <v>3.0000000000000001E-3</v>
      </c>
      <c r="I128" s="72">
        <v>3.0000000000000001E-3</v>
      </c>
      <c r="J128" s="72">
        <v>3.0000000000000001E-3</v>
      </c>
      <c r="K128" s="72">
        <v>3.0000000000000001E-3</v>
      </c>
    </row>
    <row r="129" spans="2:11" ht="43.5" customHeight="1" x14ac:dyDescent="0.3">
      <c r="B129" s="202" t="s">
        <v>272</v>
      </c>
      <c r="C129" s="202"/>
      <c r="D129" s="202"/>
      <c r="E129" s="202"/>
      <c r="F129" s="17"/>
      <c r="G129" s="17"/>
      <c r="H129" s="76"/>
      <c r="I129" s="76"/>
      <c r="J129" s="76"/>
      <c r="K129" s="76"/>
    </row>
    <row r="130" spans="2:11" ht="21" customHeight="1" x14ac:dyDescent="0.3">
      <c r="B130" s="70" t="s">
        <v>63</v>
      </c>
      <c r="C130" s="71" t="s">
        <v>23</v>
      </c>
      <c r="D130" s="18"/>
      <c r="E130" s="18"/>
      <c r="F130" s="72">
        <v>0.35099999999999998</v>
      </c>
      <c r="G130" s="72">
        <v>0.34</v>
      </c>
      <c r="H130" s="78">
        <v>0.32900000000000001</v>
      </c>
      <c r="I130" s="72">
        <v>0.33</v>
      </c>
      <c r="J130" s="72">
        <v>0.33</v>
      </c>
      <c r="K130" s="72">
        <v>0.33</v>
      </c>
    </row>
    <row r="131" spans="2:11" ht="21" customHeight="1" x14ac:dyDescent="0.3">
      <c r="B131" s="70" t="s">
        <v>64</v>
      </c>
      <c r="C131" s="34"/>
      <c r="D131" s="18"/>
      <c r="E131" s="18"/>
      <c r="F131" s="72"/>
      <c r="G131" s="72"/>
      <c r="H131" s="78"/>
      <c r="I131" s="72"/>
      <c r="J131" s="72"/>
      <c r="K131" s="80"/>
    </row>
    <row r="132" spans="2:11" ht="21" customHeight="1" x14ac:dyDescent="0.3">
      <c r="B132" s="74" t="s">
        <v>65</v>
      </c>
      <c r="C132" s="71" t="s">
        <v>23</v>
      </c>
      <c r="D132" s="18"/>
      <c r="E132" s="18"/>
      <c r="F132" s="72">
        <v>0.316</v>
      </c>
      <c r="G132" s="72">
        <v>0.307</v>
      </c>
      <c r="H132" s="78">
        <v>0.29599999999999999</v>
      </c>
      <c r="I132" s="72">
        <v>0.29799999999999999</v>
      </c>
      <c r="J132" s="72">
        <v>0.29799999999999999</v>
      </c>
      <c r="K132" s="72">
        <v>0.29799999999999999</v>
      </c>
    </row>
    <row r="133" spans="2:11" ht="21" customHeight="1" x14ac:dyDescent="0.3">
      <c r="B133" s="74" t="s">
        <v>66</v>
      </c>
      <c r="C133" s="71" t="s">
        <v>23</v>
      </c>
      <c r="D133" s="18"/>
      <c r="E133" s="18"/>
      <c r="F133" s="72">
        <v>0</v>
      </c>
      <c r="G133" s="72">
        <v>0</v>
      </c>
      <c r="H133" s="78">
        <v>0</v>
      </c>
      <c r="I133" s="72">
        <v>0</v>
      </c>
      <c r="J133" s="72">
        <v>0</v>
      </c>
      <c r="K133" s="72">
        <v>0</v>
      </c>
    </row>
    <row r="134" spans="2:11" ht="21" customHeight="1" x14ac:dyDescent="0.3">
      <c r="B134" s="74" t="s">
        <v>67</v>
      </c>
      <c r="C134" s="71" t="s">
        <v>23</v>
      </c>
      <c r="D134" s="18"/>
      <c r="E134" s="18"/>
      <c r="F134" s="72">
        <v>0</v>
      </c>
      <c r="G134" s="72">
        <v>0</v>
      </c>
      <c r="H134" s="78">
        <v>0</v>
      </c>
      <c r="I134" s="72">
        <v>0</v>
      </c>
      <c r="J134" s="72">
        <v>0</v>
      </c>
      <c r="K134" s="72">
        <v>0</v>
      </c>
    </row>
    <row r="135" spans="2:11" ht="21" customHeight="1" x14ac:dyDescent="0.3">
      <c r="B135" s="74" t="s">
        <v>68</v>
      </c>
      <c r="C135" s="71" t="s">
        <v>23</v>
      </c>
      <c r="D135" s="18"/>
      <c r="E135" s="18"/>
      <c r="F135" s="72">
        <v>3.5000000000000003E-2</v>
      </c>
      <c r="G135" s="72">
        <v>3.3000000000000002E-2</v>
      </c>
      <c r="H135" s="78">
        <v>3.3000000000000002E-2</v>
      </c>
      <c r="I135" s="72">
        <v>3.2000000000000001E-2</v>
      </c>
      <c r="J135" s="72">
        <v>3.2000000000000001E-2</v>
      </c>
      <c r="K135" s="72">
        <v>3.2000000000000001E-2</v>
      </c>
    </row>
    <row r="136" spans="2:11" ht="21" customHeight="1" x14ac:dyDescent="0.3">
      <c r="B136" s="74" t="s">
        <v>69</v>
      </c>
      <c r="C136" s="71" t="s">
        <v>23</v>
      </c>
      <c r="D136" s="18"/>
      <c r="E136" s="18"/>
      <c r="F136" s="72">
        <v>0</v>
      </c>
      <c r="G136" s="72">
        <v>0</v>
      </c>
      <c r="H136" s="78">
        <v>0</v>
      </c>
      <c r="I136" s="72">
        <v>0</v>
      </c>
      <c r="J136" s="72">
        <v>0</v>
      </c>
      <c r="K136" s="72">
        <v>0</v>
      </c>
    </row>
    <row r="137" spans="2:11" ht="46.5" customHeight="1" x14ac:dyDescent="0.3">
      <c r="B137" s="208" t="s">
        <v>273</v>
      </c>
      <c r="C137" s="209"/>
      <c r="D137" s="18"/>
      <c r="E137" s="18"/>
      <c r="F137" s="72"/>
      <c r="G137" s="72"/>
      <c r="H137" s="72"/>
      <c r="I137" s="72"/>
      <c r="J137" s="72"/>
      <c r="K137" s="72"/>
    </row>
    <row r="138" spans="2:11" ht="21" customHeight="1" x14ac:dyDescent="0.3">
      <c r="B138" s="74" t="s">
        <v>63</v>
      </c>
      <c r="C138" s="71" t="s">
        <v>23</v>
      </c>
      <c r="D138" s="18"/>
      <c r="E138" s="18"/>
      <c r="F138" s="72">
        <v>0.46400000000000002</v>
      </c>
      <c r="G138" s="72">
        <v>0.45200000000000001</v>
      </c>
      <c r="H138" s="72">
        <v>0.45600000000000002</v>
      </c>
      <c r="I138" s="72">
        <v>0.442</v>
      </c>
      <c r="J138" s="72">
        <v>0.439</v>
      </c>
      <c r="K138" s="72">
        <v>0.437</v>
      </c>
    </row>
    <row r="139" spans="2:11" ht="21" customHeight="1" x14ac:dyDescent="0.3">
      <c r="B139" s="74" t="s">
        <v>64</v>
      </c>
      <c r="C139" s="71"/>
      <c r="D139" s="18"/>
      <c r="E139" s="18"/>
      <c r="F139" s="72"/>
      <c r="G139" s="72"/>
      <c r="H139" s="72"/>
      <c r="I139" s="72"/>
      <c r="J139" s="72"/>
      <c r="K139" s="72"/>
    </row>
    <row r="140" spans="2:11" ht="21" customHeight="1" x14ac:dyDescent="0.3">
      <c r="B140" s="74" t="s">
        <v>65</v>
      </c>
      <c r="C140" s="71" t="s">
        <v>23</v>
      </c>
      <c r="D140" s="18"/>
      <c r="E140" s="18"/>
      <c r="F140" s="72">
        <v>0.21299999999999999</v>
      </c>
      <c r="G140" s="72">
        <v>0.20699999999999999</v>
      </c>
      <c r="H140" s="72">
        <v>0.20899999999999999</v>
      </c>
      <c r="I140" s="72">
        <v>0.20200000000000001</v>
      </c>
      <c r="J140" s="72">
        <v>0.20100000000000001</v>
      </c>
      <c r="K140" s="72">
        <v>0.2</v>
      </c>
    </row>
    <row r="141" spans="2:11" ht="21" customHeight="1" x14ac:dyDescent="0.3">
      <c r="B141" s="74" t="s">
        <v>66</v>
      </c>
      <c r="C141" s="71"/>
      <c r="D141" s="18"/>
      <c r="E141" s="18"/>
      <c r="F141" s="72">
        <v>0.114</v>
      </c>
      <c r="G141" s="72">
        <v>0.111</v>
      </c>
      <c r="H141" s="72">
        <v>0.112</v>
      </c>
      <c r="I141" s="72">
        <v>0.109</v>
      </c>
      <c r="J141" s="72">
        <v>0.108</v>
      </c>
      <c r="K141" s="72">
        <v>0.107</v>
      </c>
    </row>
    <row r="142" spans="2:11" ht="21" customHeight="1" x14ac:dyDescent="0.3">
      <c r="B142" s="74" t="s">
        <v>67</v>
      </c>
      <c r="C142" s="71"/>
      <c r="D142" s="18"/>
      <c r="E142" s="18"/>
      <c r="F142" s="72">
        <v>6.6000000000000003E-2</v>
      </c>
      <c r="G142" s="72">
        <v>6.5000000000000002E-2</v>
      </c>
      <c r="H142" s="72">
        <v>6.5000000000000002E-2</v>
      </c>
      <c r="I142" s="72">
        <v>6.3E-2</v>
      </c>
      <c r="J142" s="72">
        <v>6.3E-2</v>
      </c>
      <c r="K142" s="72">
        <v>6.3E-2</v>
      </c>
    </row>
    <row r="143" spans="2:11" ht="21" customHeight="1" x14ac:dyDescent="0.3">
      <c r="B143" s="74" t="s">
        <v>68</v>
      </c>
      <c r="C143" s="71"/>
      <c r="D143" s="18"/>
      <c r="E143" s="18"/>
      <c r="F143" s="72">
        <v>7.0999999999999994E-2</v>
      </c>
      <c r="G143" s="72">
        <v>6.9000000000000006E-2</v>
      </c>
      <c r="H143" s="72">
        <v>7.0000000000000007E-2</v>
      </c>
      <c r="I143" s="72">
        <v>6.8000000000000005E-2</v>
      </c>
      <c r="J143" s="72">
        <v>6.7000000000000004E-2</v>
      </c>
      <c r="K143" s="72">
        <v>6.7000000000000004E-2</v>
      </c>
    </row>
    <row r="144" spans="2:11" ht="21" customHeight="1" x14ac:dyDescent="0.3">
      <c r="B144" s="74" t="s">
        <v>69</v>
      </c>
      <c r="C144" s="71"/>
      <c r="D144" s="18"/>
      <c r="E144" s="18"/>
      <c r="F144" s="72">
        <v>0</v>
      </c>
      <c r="G144" s="72">
        <v>0</v>
      </c>
      <c r="H144" s="72">
        <v>0</v>
      </c>
      <c r="I144" s="72">
        <v>0</v>
      </c>
      <c r="J144" s="72">
        <v>0</v>
      </c>
      <c r="K144" s="72">
        <v>0</v>
      </c>
    </row>
    <row r="145" spans="2:11" ht="25.5" customHeight="1" x14ac:dyDescent="0.3">
      <c r="B145" s="210" t="s">
        <v>75</v>
      </c>
      <c r="C145" s="211"/>
      <c r="D145" s="18"/>
      <c r="E145" s="18"/>
      <c r="F145" s="72"/>
      <c r="G145" s="72"/>
      <c r="H145" s="72"/>
      <c r="I145" s="72"/>
      <c r="J145" s="72"/>
      <c r="K145" s="72"/>
    </row>
    <row r="146" spans="2:11" ht="21" customHeight="1" x14ac:dyDescent="0.3">
      <c r="B146" s="74" t="s">
        <v>63</v>
      </c>
      <c r="C146" s="71" t="s">
        <v>23</v>
      </c>
      <c r="D146" s="18"/>
      <c r="E146" s="18"/>
      <c r="F146" s="72">
        <v>1.466</v>
      </c>
      <c r="G146" s="72">
        <v>1.4430000000000001</v>
      </c>
      <c r="H146" s="72">
        <v>1.4019999999999999</v>
      </c>
      <c r="I146" s="72">
        <v>1.381</v>
      </c>
      <c r="J146" s="72">
        <v>1.3740000000000001</v>
      </c>
      <c r="K146" s="72">
        <v>1.37</v>
      </c>
    </row>
    <row r="147" spans="2:11" ht="21" customHeight="1" x14ac:dyDescent="0.3">
      <c r="B147" s="74" t="s">
        <v>64</v>
      </c>
      <c r="C147" s="71"/>
      <c r="D147" s="18"/>
      <c r="E147" s="18"/>
      <c r="F147" s="72"/>
      <c r="G147" s="72"/>
      <c r="H147" s="72"/>
      <c r="I147" s="72"/>
      <c r="J147" s="72"/>
      <c r="K147" s="72"/>
    </row>
    <row r="148" spans="2:11" ht="21" customHeight="1" x14ac:dyDescent="0.3">
      <c r="B148" s="74" t="s">
        <v>65</v>
      </c>
      <c r="C148" s="71" t="s">
        <v>23</v>
      </c>
      <c r="D148" s="18"/>
      <c r="E148" s="18"/>
      <c r="F148" s="72">
        <v>0.879</v>
      </c>
      <c r="G148" s="72">
        <v>0.86399999999999999</v>
      </c>
      <c r="H148" s="72">
        <v>0.83699999999999997</v>
      </c>
      <c r="I148" s="72">
        <v>0.82699999999999996</v>
      </c>
      <c r="J148" s="72">
        <v>0.82499999999999996</v>
      </c>
      <c r="K148" s="72">
        <v>0.82199999999999995</v>
      </c>
    </row>
    <row r="149" spans="2:11" ht="21" customHeight="1" x14ac:dyDescent="0.3">
      <c r="B149" s="74" t="s">
        <v>66</v>
      </c>
      <c r="C149" s="71" t="s">
        <v>23</v>
      </c>
      <c r="D149" s="18"/>
      <c r="E149" s="18"/>
      <c r="F149" s="72">
        <v>0.223</v>
      </c>
      <c r="G149" s="72">
        <v>0.22</v>
      </c>
      <c r="H149" s="72">
        <v>0.215</v>
      </c>
      <c r="I149" s="72">
        <v>0.21099999999999999</v>
      </c>
      <c r="J149" s="72">
        <v>0.20899999999999999</v>
      </c>
      <c r="K149" s="72">
        <v>0.20799999999999999</v>
      </c>
    </row>
    <row r="150" spans="2:11" ht="21" customHeight="1" x14ac:dyDescent="0.3">
      <c r="B150" s="74" t="s">
        <v>67</v>
      </c>
      <c r="C150" s="71" t="s">
        <v>23</v>
      </c>
      <c r="D150" s="18"/>
      <c r="E150" s="18"/>
      <c r="F150" s="72">
        <v>0.156</v>
      </c>
      <c r="G150" s="72">
        <v>0.155</v>
      </c>
      <c r="H150" s="72">
        <v>0.15</v>
      </c>
      <c r="I150" s="72">
        <v>0.14699999999999999</v>
      </c>
      <c r="J150" s="72">
        <v>0.14599999999999999</v>
      </c>
      <c r="K150" s="72">
        <v>0.14599999999999999</v>
      </c>
    </row>
    <row r="151" spans="2:11" ht="21" customHeight="1" x14ac:dyDescent="0.3">
      <c r="B151" s="74" t="s">
        <v>68</v>
      </c>
      <c r="C151" s="71" t="s">
        <v>23</v>
      </c>
      <c r="D151" s="18"/>
      <c r="E151" s="18"/>
      <c r="F151" s="72">
        <v>0.20499999999999999</v>
      </c>
      <c r="G151" s="72">
        <v>0.20100000000000001</v>
      </c>
      <c r="H151" s="72">
        <v>0.19700000000000001</v>
      </c>
      <c r="I151" s="72">
        <v>0.193</v>
      </c>
      <c r="J151" s="72">
        <v>0.191</v>
      </c>
      <c r="K151" s="72">
        <v>0.191</v>
      </c>
    </row>
    <row r="152" spans="2:11" ht="21" customHeight="1" x14ac:dyDescent="0.3">
      <c r="B152" s="74" t="s">
        <v>69</v>
      </c>
      <c r="C152" s="71" t="s">
        <v>23</v>
      </c>
      <c r="D152" s="18"/>
      <c r="E152" s="18"/>
      <c r="F152" s="72">
        <v>3.0000000000000001E-3</v>
      </c>
      <c r="G152" s="72">
        <v>3.0000000000000001E-3</v>
      </c>
      <c r="H152" s="72">
        <v>3.0000000000000001E-3</v>
      </c>
      <c r="I152" s="72">
        <v>3.0000000000000001E-3</v>
      </c>
      <c r="J152" s="72">
        <v>3.0000000000000001E-3</v>
      </c>
      <c r="K152" s="72">
        <v>3.0000000000000001E-3</v>
      </c>
    </row>
    <row r="153" spans="2:11" ht="21" customHeight="1" x14ac:dyDescent="0.3">
      <c r="B153" s="204" t="s">
        <v>74</v>
      </c>
      <c r="C153" s="204"/>
      <c r="D153" s="204"/>
      <c r="E153" s="204"/>
      <c r="F153" s="81"/>
      <c r="G153" s="81"/>
      <c r="H153" s="76"/>
      <c r="I153" s="76"/>
      <c r="J153" s="76"/>
      <c r="K153" s="76"/>
    </row>
    <row r="154" spans="2:11" ht="21" customHeight="1" x14ac:dyDescent="0.3">
      <c r="B154" s="70" t="s">
        <v>63</v>
      </c>
      <c r="C154" s="71" t="s">
        <v>23</v>
      </c>
      <c r="D154" s="18"/>
      <c r="E154" s="18"/>
      <c r="F154" s="72">
        <v>2.266</v>
      </c>
      <c r="G154" s="72">
        <v>2.1870000000000003</v>
      </c>
      <c r="H154" s="78">
        <v>2.1649999999999996</v>
      </c>
      <c r="I154" s="72">
        <v>2.1459999999999999</v>
      </c>
      <c r="J154" s="72">
        <v>2.1409999999999996</v>
      </c>
      <c r="K154" s="72">
        <v>2.1389999999999998</v>
      </c>
    </row>
    <row r="155" spans="2:11" ht="21" customHeight="1" x14ac:dyDescent="0.3">
      <c r="B155" s="70" t="s">
        <v>64</v>
      </c>
      <c r="C155" s="34"/>
      <c r="D155" s="18"/>
      <c r="E155" s="18"/>
      <c r="F155" s="72"/>
      <c r="G155" s="72"/>
      <c r="H155" s="78"/>
      <c r="I155" s="72"/>
      <c r="J155" s="72"/>
      <c r="K155" s="34"/>
    </row>
    <row r="156" spans="2:11" ht="21" customHeight="1" x14ac:dyDescent="0.3">
      <c r="B156" s="74" t="s">
        <v>65</v>
      </c>
      <c r="C156" s="71" t="s">
        <v>23</v>
      </c>
      <c r="D156" s="18"/>
      <c r="E156" s="18"/>
      <c r="F156" s="72">
        <v>1.002</v>
      </c>
      <c r="G156" s="72">
        <v>0.96699999999999997</v>
      </c>
      <c r="H156" s="78">
        <v>0.95699999999999996</v>
      </c>
      <c r="I156" s="72">
        <v>0.94899999999999995</v>
      </c>
      <c r="J156" s="72">
        <v>0.94699999999999995</v>
      </c>
      <c r="K156" s="72">
        <v>0.94599999999999995</v>
      </c>
    </row>
    <row r="157" spans="2:11" ht="21" customHeight="1" x14ac:dyDescent="0.3">
      <c r="B157" s="74" t="s">
        <v>66</v>
      </c>
      <c r="C157" s="71" t="s">
        <v>23</v>
      </c>
      <c r="D157" s="18"/>
      <c r="E157" s="18"/>
      <c r="F157" s="72">
        <v>0.47099999999999997</v>
      </c>
      <c r="G157" s="72">
        <v>0.45500000000000002</v>
      </c>
      <c r="H157" s="78">
        <v>0.45100000000000001</v>
      </c>
      <c r="I157" s="72">
        <v>0.44600000000000001</v>
      </c>
      <c r="J157" s="72">
        <v>0.44500000000000001</v>
      </c>
      <c r="K157" s="72">
        <v>0.44400000000000001</v>
      </c>
    </row>
    <row r="158" spans="2:11" ht="21" customHeight="1" x14ac:dyDescent="0.3">
      <c r="B158" s="74" t="s">
        <v>67</v>
      </c>
      <c r="C158" s="71" t="s">
        <v>23</v>
      </c>
      <c r="D158" s="18"/>
      <c r="E158" s="18"/>
      <c r="F158" s="72">
        <v>0.39700000000000002</v>
      </c>
      <c r="G158" s="72">
        <v>0.38300000000000001</v>
      </c>
      <c r="H158" s="78">
        <v>0.379</v>
      </c>
      <c r="I158" s="72">
        <v>0.376</v>
      </c>
      <c r="J158" s="72">
        <v>0.375</v>
      </c>
      <c r="K158" s="72">
        <v>0.375</v>
      </c>
    </row>
    <row r="159" spans="2:11" ht="21" customHeight="1" x14ac:dyDescent="0.3">
      <c r="B159" s="74" t="s">
        <v>68</v>
      </c>
      <c r="C159" s="71" t="s">
        <v>23</v>
      </c>
      <c r="D159" s="18"/>
      <c r="E159" s="18"/>
      <c r="F159" s="72">
        <v>0.36</v>
      </c>
      <c r="G159" s="78">
        <v>0.34699999999999998</v>
      </c>
      <c r="H159" s="72">
        <v>0.34399999999999997</v>
      </c>
      <c r="I159" s="72">
        <v>0.34100000000000003</v>
      </c>
      <c r="J159" s="72">
        <v>0.34</v>
      </c>
      <c r="K159" s="72">
        <v>0.34</v>
      </c>
    </row>
    <row r="160" spans="2:11" ht="21" customHeight="1" x14ac:dyDescent="0.3">
      <c r="B160" s="74" t="s">
        <v>69</v>
      </c>
      <c r="C160" s="71" t="s">
        <v>23</v>
      </c>
      <c r="D160" s="18"/>
      <c r="E160" s="18"/>
      <c r="F160" s="72">
        <v>3.5999999999999997E-2</v>
      </c>
      <c r="G160" s="78">
        <v>3.5000000000000003E-2</v>
      </c>
      <c r="H160" s="72">
        <v>3.4000000000000002E-2</v>
      </c>
      <c r="I160" s="72">
        <v>3.4000000000000002E-2</v>
      </c>
      <c r="J160" s="72">
        <v>3.4000000000000002E-2</v>
      </c>
      <c r="K160" s="72">
        <v>3.4000000000000002E-2</v>
      </c>
    </row>
    <row r="161" spans="2:11" ht="21" customHeight="1" x14ac:dyDescent="0.3">
      <c r="B161" s="82" t="s">
        <v>250</v>
      </c>
      <c r="C161" s="77"/>
      <c r="D161" s="18"/>
      <c r="E161" s="18"/>
      <c r="F161" s="72"/>
      <c r="G161" s="72"/>
      <c r="H161" s="72"/>
      <c r="I161" s="72"/>
      <c r="J161" s="72"/>
      <c r="K161" s="72"/>
    </row>
    <row r="162" spans="2:11" ht="39" customHeight="1" x14ac:dyDescent="0.3">
      <c r="B162" s="83" t="s">
        <v>321</v>
      </c>
      <c r="C162" s="77" t="s">
        <v>141</v>
      </c>
      <c r="D162" s="18"/>
      <c r="E162" s="18"/>
      <c r="F162" s="84" t="s">
        <v>82</v>
      </c>
      <c r="G162" s="85">
        <v>9400</v>
      </c>
      <c r="H162" s="84" t="s">
        <v>82</v>
      </c>
      <c r="I162" s="84" t="s">
        <v>82</v>
      </c>
      <c r="J162" s="84" t="s">
        <v>82</v>
      </c>
      <c r="K162" s="84" t="s">
        <v>82</v>
      </c>
    </row>
    <row r="163" spans="2:11" ht="40.5" customHeight="1" x14ac:dyDescent="0.3">
      <c r="B163" s="83" t="s">
        <v>274</v>
      </c>
      <c r="C163" s="77" t="s">
        <v>135</v>
      </c>
      <c r="D163" s="18"/>
      <c r="E163" s="18"/>
      <c r="F163" s="84" t="s">
        <v>82</v>
      </c>
      <c r="G163" s="85">
        <v>17</v>
      </c>
      <c r="H163" s="84" t="s">
        <v>82</v>
      </c>
      <c r="I163" s="84" t="s">
        <v>82</v>
      </c>
      <c r="J163" s="84" t="s">
        <v>82</v>
      </c>
      <c r="K163" s="84" t="s">
        <v>82</v>
      </c>
    </row>
    <row r="164" spans="2:11" ht="46.5" customHeight="1" x14ac:dyDescent="0.3">
      <c r="B164" s="83" t="s">
        <v>275</v>
      </c>
      <c r="C164" s="77" t="s">
        <v>104</v>
      </c>
      <c r="D164" s="18"/>
      <c r="E164" s="18"/>
      <c r="F164" s="84" t="s">
        <v>82</v>
      </c>
      <c r="G164" s="85">
        <v>55297</v>
      </c>
      <c r="H164" s="84" t="s">
        <v>82</v>
      </c>
      <c r="I164" s="84" t="s">
        <v>82</v>
      </c>
      <c r="J164" s="84" t="s">
        <v>82</v>
      </c>
      <c r="K164" s="84" t="s">
        <v>82</v>
      </c>
    </row>
    <row r="165" spans="2:11" ht="72.75" customHeight="1" x14ac:dyDescent="0.3">
      <c r="B165" s="83" t="s">
        <v>276</v>
      </c>
      <c r="C165" s="77" t="s">
        <v>104</v>
      </c>
      <c r="D165" s="18"/>
      <c r="E165" s="18"/>
      <c r="F165" s="84" t="s">
        <v>82</v>
      </c>
      <c r="G165" s="86">
        <v>0</v>
      </c>
      <c r="H165" s="84" t="s">
        <v>82</v>
      </c>
      <c r="I165" s="84" t="s">
        <v>82</v>
      </c>
      <c r="J165" s="84" t="s">
        <v>82</v>
      </c>
      <c r="K165" s="84" t="s">
        <v>82</v>
      </c>
    </row>
    <row r="166" spans="2:11" ht="56.25" customHeight="1" x14ac:dyDescent="0.3">
      <c r="B166" s="83" t="s">
        <v>277</v>
      </c>
      <c r="C166" s="77" t="s">
        <v>104</v>
      </c>
      <c r="D166" s="18"/>
      <c r="E166" s="18"/>
      <c r="F166" s="84" t="s">
        <v>82</v>
      </c>
      <c r="G166" s="86">
        <f>G164-G165</f>
        <v>55297</v>
      </c>
      <c r="H166" s="84" t="s">
        <v>82</v>
      </c>
      <c r="I166" s="84" t="s">
        <v>82</v>
      </c>
      <c r="J166" s="84" t="s">
        <v>82</v>
      </c>
      <c r="K166" s="84" t="s">
        <v>82</v>
      </c>
    </row>
    <row r="167" spans="2:11" ht="21" customHeight="1" x14ac:dyDescent="0.3">
      <c r="B167" s="83" t="s">
        <v>251</v>
      </c>
      <c r="C167" s="77"/>
      <c r="D167" s="18"/>
      <c r="E167" s="18"/>
      <c r="F167" s="84"/>
      <c r="G167" s="84"/>
      <c r="H167" s="84"/>
      <c r="I167" s="84"/>
      <c r="J167" s="84"/>
      <c r="K167" s="84"/>
    </row>
    <row r="168" spans="2:11" ht="21" customHeight="1" x14ac:dyDescent="0.3">
      <c r="B168" s="83" t="s">
        <v>252</v>
      </c>
      <c r="C168" s="77"/>
      <c r="D168" s="18"/>
      <c r="E168" s="18"/>
      <c r="F168" s="84" t="s">
        <v>82</v>
      </c>
      <c r="G168" s="87">
        <v>1</v>
      </c>
      <c r="H168" s="84" t="s">
        <v>82</v>
      </c>
      <c r="I168" s="84" t="s">
        <v>82</v>
      </c>
      <c r="J168" s="84" t="s">
        <v>82</v>
      </c>
      <c r="K168" s="84" t="s">
        <v>82</v>
      </c>
    </row>
    <row r="169" spans="2:11" ht="21" customHeight="1" x14ac:dyDescent="0.3">
      <c r="B169" s="83" t="s">
        <v>253</v>
      </c>
      <c r="C169" s="77"/>
      <c r="D169" s="18"/>
      <c r="E169" s="18"/>
      <c r="F169" s="84" t="s">
        <v>82</v>
      </c>
      <c r="G169" s="87">
        <v>0</v>
      </c>
      <c r="H169" s="84" t="s">
        <v>82</v>
      </c>
      <c r="I169" s="84" t="s">
        <v>82</v>
      </c>
      <c r="J169" s="84" t="s">
        <v>82</v>
      </c>
      <c r="K169" s="84" t="s">
        <v>82</v>
      </c>
    </row>
    <row r="170" spans="2:11" ht="51.75" customHeight="1" x14ac:dyDescent="0.3">
      <c r="B170" s="83" t="s">
        <v>278</v>
      </c>
      <c r="C170" s="77" t="s">
        <v>104</v>
      </c>
      <c r="D170" s="18"/>
      <c r="E170" s="18"/>
      <c r="F170" s="84" t="s">
        <v>82</v>
      </c>
      <c r="G170" s="85">
        <v>55297</v>
      </c>
      <c r="H170" s="84" t="s">
        <v>82</v>
      </c>
      <c r="I170" s="84" t="s">
        <v>82</v>
      </c>
      <c r="J170" s="84" t="s">
        <v>82</v>
      </c>
      <c r="K170" s="84" t="s">
        <v>82</v>
      </c>
    </row>
    <row r="171" spans="2:11" ht="31.5" customHeight="1" x14ac:dyDescent="0.3">
      <c r="B171" s="83" t="s">
        <v>279</v>
      </c>
      <c r="C171" s="77" t="s">
        <v>104</v>
      </c>
      <c r="D171" s="18"/>
      <c r="E171" s="18"/>
      <c r="F171" s="84" t="s">
        <v>82</v>
      </c>
      <c r="G171" s="85">
        <v>0</v>
      </c>
      <c r="H171" s="84" t="s">
        <v>82</v>
      </c>
      <c r="I171" s="84" t="s">
        <v>82</v>
      </c>
      <c r="J171" s="84" t="s">
        <v>82</v>
      </c>
      <c r="K171" s="84" t="s">
        <v>82</v>
      </c>
    </row>
    <row r="172" spans="2:11" ht="39" customHeight="1" x14ac:dyDescent="0.3">
      <c r="B172" s="83" t="s">
        <v>280</v>
      </c>
      <c r="C172" s="77" t="s">
        <v>104</v>
      </c>
      <c r="D172" s="18"/>
      <c r="E172" s="18"/>
      <c r="F172" s="84" t="s">
        <v>82</v>
      </c>
      <c r="G172" s="85">
        <v>1674</v>
      </c>
      <c r="H172" s="84" t="s">
        <v>82</v>
      </c>
      <c r="I172" s="84" t="s">
        <v>82</v>
      </c>
      <c r="J172" s="84" t="s">
        <v>82</v>
      </c>
      <c r="K172" s="84" t="s">
        <v>82</v>
      </c>
    </row>
    <row r="173" spans="2:11" ht="39.75" customHeight="1" x14ac:dyDescent="0.3">
      <c r="B173" s="83" t="s">
        <v>281</v>
      </c>
      <c r="C173" s="77" t="s">
        <v>104</v>
      </c>
      <c r="D173" s="18"/>
      <c r="E173" s="18"/>
      <c r="F173" s="84" t="s">
        <v>82</v>
      </c>
      <c r="G173" s="85">
        <v>9847.0588235294108</v>
      </c>
      <c r="H173" s="84" t="s">
        <v>82</v>
      </c>
      <c r="I173" s="84" t="s">
        <v>82</v>
      </c>
      <c r="J173" s="84" t="s">
        <v>82</v>
      </c>
      <c r="K173" s="84" t="s">
        <v>82</v>
      </c>
    </row>
    <row r="174" spans="2:11" ht="47.25" customHeight="1" x14ac:dyDescent="0.3">
      <c r="B174" s="83" t="s">
        <v>282</v>
      </c>
      <c r="C174" s="77" t="s">
        <v>104</v>
      </c>
      <c r="D174" s="18"/>
      <c r="E174" s="18"/>
      <c r="F174" s="84" t="s">
        <v>82</v>
      </c>
      <c r="G174" s="87">
        <v>17.807582370706207</v>
      </c>
      <c r="H174" s="84" t="s">
        <v>82</v>
      </c>
      <c r="I174" s="84" t="s">
        <v>82</v>
      </c>
      <c r="J174" s="84" t="s">
        <v>82</v>
      </c>
      <c r="K174" s="84" t="s">
        <v>82</v>
      </c>
    </row>
    <row r="175" spans="2:11" ht="62.25" customHeight="1" x14ac:dyDescent="0.3">
      <c r="B175" s="82" t="s">
        <v>283</v>
      </c>
      <c r="C175" s="77"/>
      <c r="D175" s="18"/>
      <c r="E175" s="18"/>
      <c r="F175" s="84"/>
      <c r="G175" s="84"/>
      <c r="H175" s="84"/>
      <c r="I175" s="84"/>
      <c r="J175" s="84"/>
      <c r="K175" s="84"/>
    </row>
    <row r="176" spans="2:11" ht="21" customHeight="1" x14ac:dyDescent="0.3">
      <c r="B176" s="88" t="s">
        <v>289</v>
      </c>
      <c r="C176" s="77" t="s">
        <v>104</v>
      </c>
      <c r="D176" s="18"/>
      <c r="E176" s="18"/>
      <c r="F176" s="84" t="s">
        <v>82</v>
      </c>
      <c r="G176" s="85">
        <v>51751</v>
      </c>
      <c r="H176" s="84" t="s">
        <v>82</v>
      </c>
      <c r="I176" s="84" t="s">
        <v>82</v>
      </c>
      <c r="J176" s="84" t="s">
        <v>82</v>
      </c>
      <c r="K176" s="84" t="s">
        <v>82</v>
      </c>
    </row>
    <row r="177" spans="2:11" ht="21" customHeight="1" x14ac:dyDescent="0.3">
      <c r="B177" s="12" t="s">
        <v>284</v>
      </c>
      <c r="C177" s="77" t="s">
        <v>104</v>
      </c>
      <c r="D177" s="18"/>
      <c r="E177" s="18"/>
      <c r="F177" s="84" t="s">
        <v>82</v>
      </c>
      <c r="G177" s="85">
        <v>47037</v>
      </c>
      <c r="H177" s="84" t="s">
        <v>82</v>
      </c>
      <c r="I177" s="84" t="s">
        <v>82</v>
      </c>
      <c r="J177" s="84" t="s">
        <v>82</v>
      </c>
      <c r="K177" s="84" t="s">
        <v>82</v>
      </c>
    </row>
    <row r="178" spans="2:11" ht="21" customHeight="1" x14ac:dyDescent="0.3">
      <c r="B178" s="12" t="s">
        <v>285</v>
      </c>
      <c r="C178" s="77" t="s">
        <v>104</v>
      </c>
      <c r="D178" s="18"/>
      <c r="E178" s="18"/>
      <c r="F178" s="84" t="s">
        <v>82</v>
      </c>
      <c r="G178" s="85">
        <v>4438</v>
      </c>
      <c r="H178" s="84" t="s">
        <v>82</v>
      </c>
      <c r="I178" s="84" t="s">
        <v>82</v>
      </c>
      <c r="J178" s="84" t="s">
        <v>82</v>
      </c>
      <c r="K178" s="84" t="s">
        <v>82</v>
      </c>
    </row>
    <row r="179" spans="2:11" ht="21" customHeight="1" x14ac:dyDescent="0.3">
      <c r="B179" s="12" t="s">
        <v>286</v>
      </c>
      <c r="C179" s="77" t="s">
        <v>104</v>
      </c>
      <c r="D179" s="18"/>
      <c r="E179" s="18"/>
      <c r="F179" s="84" t="s">
        <v>82</v>
      </c>
      <c r="G179" s="85">
        <v>276</v>
      </c>
      <c r="H179" s="84" t="s">
        <v>82</v>
      </c>
      <c r="I179" s="84" t="s">
        <v>82</v>
      </c>
      <c r="J179" s="84" t="s">
        <v>82</v>
      </c>
      <c r="K179" s="84" t="s">
        <v>82</v>
      </c>
    </row>
    <row r="180" spans="2:11" ht="21" customHeight="1" x14ac:dyDescent="0.3">
      <c r="B180" s="88" t="s">
        <v>287</v>
      </c>
      <c r="C180" s="77"/>
      <c r="D180" s="18"/>
      <c r="E180" s="18"/>
      <c r="F180" s="84" t="s">
        <v>82</v>
      </c>
      <c r="G180" s="85">
        <v>232</v>
      </c>
      <c r="H180" s="84" t="s">
        <v>82</v>
      </c>
      <c r="I180" s="84" t="s">
        <v>82</v>
      </c>
      <c r="J180" s="84" t="s">
        <v>82</v>
      </c>
      <c r="K180" s="84" t="s">
        <v>82</v>
      </c>
    </row>
    <row r="181" spans="2:11" ht="21" customHeight="1" x14ac:dyDescent="0.3">
      <c r="B181" s="12" t="s">
        <v>288</v>
      </c>
      <c r="C181" s="77" t="s">
        <v>104</v>
      </c>
      <c r="D181" s="18"/>
      <c r="E181" s="18"/>
      <c r="F181" s="84" t="s">
        <v>82</v>
      </c>
      <c r="G181" s="85">
        <v>232</v>
      </c>
      <c r="H181" s="84" t="s">
        <v>82</v>
      </c>
      <c r="I181" s="84" t="s">
        <v>82</v>
      </c>
      <c r="J181" s="84" t="s">
        <v>82</v>
      </c>
      <c r="K181" s="84" t="s">
        <v>82</v>
      </c>
    </row>
    <row r="182" spans="2:11" ht="21" customHeight="1" x14ac:dyDescent="0.3">
      <c r="B182" s="88" t="s">
        <v>290</v>
      </c>
      <c r="C182" s="77" t="s">
        <v>104</v>
      </c>
      <c r="D182" s="18"/>
      <c r="E182" s="18"/>
      <c r="F182" s="84" t="s">
        <v>82</v>
      </c>
      <c r="G182" s="85">
        <v>3314</v>
      </c>
      <c r="H182" s="84" t="s">
        <v>82</v>
      </c>
      <c r="I182" s="84" t="s">
        <v>82</v>
      </c>
      <c r="J182" s="84" t="s">
        <v>82</v>
      </c>
      <c r="K182" s="84" t="s">
        <v>82</v>
      </c>
    </row>
    <row r="183" spans="2:11" ht="34.5" customHeight="1" x14ac:dyDescent="0.3">
      <c r="B183" s="89" t="s">
        <v>254</v>
      </c>
      <c r="C183" s="77" t="s">
        <v>104</v>
      </c>
      <c r="D183" s="18"/>
      <c r="E183" s="18"/>
      <c r="F183" s="84" t="s">
        <v>82</v>
      </c>
      <c r="G183" s="85">
        <v>55297</v>
      </c>
      <c r="H183" s="84" t="s">
        <v>82</v>
      </c>
      <c r="I183" s="84" t="s">
        <v>82</v>
      </c>
      <c r="J183" s="84" t="s">
        <v>82</v>
      </c>
      <c r="K183" s="84" t="s">
        <v>82</v>
      </c>
    </row>
    <row r="184" spans="2:11" ht="39" customHeight="1" x14ac:dyDescent="0.3">
      <c r="B184" s="64" t="s">
        <v>255</v>
      </c>
      <c r="C184" s="77" t="s">
        <v>104</v>
      </c>
      <c r="D184" s="18"/>
      <c r="E184" s="18"/>
      <c r="F184" s="84" t="s">
        <v>82</v>
      </c>
      <c r="G184" s="85">
        <v>9847.0588235294108</v>
      </c>
      <c r="H184" s="84" t="s">
        <v>82</v>
      </c>
      <c r="I184" s="84" t="s">
        <v>82</v>
      </c>
      <c r="J184" s="84" t="s">
        <v>82</v>
      </c>
      <c r="K184" s="84" t="s">
        <v>82</v>
      </c>
    </row>
    <row r="185" spans="2:11" ht="57.75" customHeight="1" x14ac:dyDescent="0.3">
      <c r="B185" s="90" t="s">
        <v>291</v>
      </c>
      <c r="C185" s="77"/>
      <c r="D185" s="18"/>
      <c r="E185" s="18"/>
      <c r="F185" s="84"/>
      <c r="G185" s="85"/>
      <c r="H185" s="85"/>
      <c r="I185" s="85"/>
      <c r="J185" s="85"/>
      <c r="K185" s="85"/>
    </row>
    <row r="186" spans="2:11" ht="39" customHeight="1" x14ac:dyDescent="0.3">
      <c r="B186" s="64" t="s">
        <v>292</v>
      </c>
      <c r="C186" s="77" t="s">
        <v>104</v>
      </c>
      <c r="D186" s="18"/>
      <c r="E186" s="18"/>
      <c r="F186" s="84" t="s">
        <v>82</v>
      </c>
      <c r="G186" s="85">
        <v>0</v>
      </c>
      <c r="H186" s="85">
        <v>10136</v>
      </c>
      <c r="I186" s="85">
        <v>10136</v>
      </c>
      <c r="J186" s="85">
        <v>10136</v>
      </c>
      <c r="K186" s="85">
        <v>0</v>
      </c>
    </row>
    <row r="187" spans="2:11" ht="27" customHeight="1" x14ac:dyDescent="0.3">
      <c r="B187" s="91" t="s">
        <v>293</v>
      </c>
      <c r="C187" s="77" t="s">
        <v>104</v>
      </c>
      <c r="D187" s="18"/>
      <c r="E187" s="18"/>
      <c r="F187" s="84" t="s">
        <v>82</v>
      </c>
      <c r="G187" s="85">
        <v>0</v>
      </c>
      <c r="H187" s="85">
        <v>10136</v>
      </c>
      <c r="I187" s="85">
        <v>10136</v>
      </c>
      <c r="J187" s="85">
        <v>10136</v>
      </c>
      <c r="K187" s="85">
        <v>0</v>
      </c>
    </row>
    <row r="188" spans="2:11" ht="25.5" customHeight="1" x14ac:dyDescent="0.3">
      <c r="B188" s="92" t="s">
        <v>294</v>
      </c>
      <c r="C188" s="77" t="s">
        <v>104</v>
      </c>
      <c r="D188" s="18"/>
      <c r="E188" s="18"/>
      <c r="F188" s="84" t="s">
        <v>82</v>
      </c>
      <c r="G188" s="85">
        <v>0</v>
      </c>
      <c r="H188" s="85">
        <v>0</v>
      </c>
      <c r="I188" s="85">
        <v>0</v>
      </c>
      <c r="J188" s="85">
        <v>0</v>
      </c>
      <c r="K188" s="85">
        <v>0</v>
      </c>
    </row>
    <row r="189" spans="2:11" ht="39" customHeight="1" x14ac:dyDescent="0.3">
      <c r="B189" s="92" t="s">
        <v>254</v>
      </c>
      <c r="C189" s="77" t="s">
        <v>104</v>
      </c>
      <c r="D189" s="18"/>
      <c r="E189" s="18"/>
      <c r="F189" s="84" t="s">
        <v>82</v>
      </c>
      <c r="G189" s="85">
        <v>0</v>
      </c>
      <c r="H189" s="85">
        <v>10136</v>
      </c>
      <c r="I189" s="85">
        <v>10136</v>
      </c>
      <c r="J189" s="85">
        <v>10136</v>
      </c>
      <c r="K189" s="85">
        <v>0</v>
      </c>
    </row>
    <row r="190" spans="2:11" ht="39" customHeight="1" x14ac:dyDescent="0.3">
      <c r="B190" s="92" t="s">
        <v>255</v>
      </c>
      <c r="C190" s="77" t="s">
        <v>104</v>
      </c>
      <c r="D190" s="18"/>
      <c r="E190" s="18"/>
      <c r="F190" s="84" t="s">
        <v>82</v>
      </c>
      <c r="G190" s="85">
        <v>0</v>
      </c>
      <c r="H190" s="85">
        <v>1804.9765490947811</v>
      </c>
      <c r="I190" s="85">
        <v>1804.9765490947811</v>
      </c>
      <c r="J190" s="85">
        <v>1804.9765490947811</v>
      </c>
      <c r="K190" s="85">
        <v>0</v>
      </c>
    </row>
    <row r="191" spans="2:11" ht="21" customHeight="1" x14ac:dyDescent="0.3">
      <c r="B191" s="82" t="s">
        <v>256</v>
      </c>
      <c r="C191" s="77"/>
      <c r="D191" s="18"/>
      <c r="E191" s="18"/>
      <c r="F191" s="84"/>
      <c r="G191" s="84"/>
      <c r="H191" s="84"/>
      <c r="I191" s="84"/>
      <c r="J191" s="84"/>
      <c r="K191" s="84"/>
    </row>
    <row r="192" spans="2:11" ht="45.75" customHeight="1" x14ac:dyDescent="0.3">
      <c r="B192" s="89" t="s">
        <v>295</v>
      </c>
      <c r="C192" s="77" t="s">
        <v>80</v>
      </c>
      <c r="D192" s="18"/>
      <c r="E192" s="18"/>
      <c r="F192" s="84" t="s">
        <v>82</v>
      </c>
      <c r="G192" s="85">
        <v>1742</v>
      </c>
      <c r="H192" s="84" t="s">
        <v>82</v>
      </c>
      <c r="I192" s="84" t="s">
        <v>82</v>
      </c>
      <c r="J192" s="84" t="s">
        <v>82</v>
      </c>
      <c r="K192" s="84" t="s">
        <v>82</v>
      </c>
    </row>
    <row r="193" spans="2:11" ht="42" customHeight="1" x14ac:dyDescent="0.3">
      <c r="B193" s="89" t="s">
        <v>296</v>
      </c>
      <c r="C193" s="77" t="s">
        <v>80</v>
      </c>
      <c r="D193" s="18"/>
      <c r="E193" s="18"/>
      <c r="F193" s="84" t="s">
        <v>82</v>
      </c>
      <c r="G193" s="85">
        <v>1742</v>
      </c>
      <c r="H193" s="84" t="s">
        <v>82</v>
      </c>
      <c r="I193" s="84" t="s">
        <v>82</v>
      </c>
      <c r="J193" s="84" t="s">
        <v>82</v>
      </c>
      <c r="K193" s="84" t="s">
        <v>82</v>
      </c>
    </row>
    <row r="194" spans="2:11" ht="49.5" customHeight="1" x14ac:dyDescent="0.3">
      <c r="B194" s="89" t="s">
        <v>257</v>
      </c>
      <c r="C194" s="77" t="s">
        <v>80</v>
      </c>
      <c r="D194" s="18"/>
      <c r="E194" s="18"/>
      <c r="F194" s="84" t="s">
        <v>82</v>
      </c>
      <c r="G194" s="85">
        <v>0</v>
      </c>
      <c r="H194" s="84" t="s">
        <v>82</v>
      </c>
      <c r="I194" s="84" t="s">
        <v>82</v>
      </c>
      <c r="J194" s="84" t="s">
        <v>82</v>
      </c>
      <c r="K194" s="84" t="s">
        <v>82</v>
      </c>
    </row>
    <row r="195" spans="2:11" ht="36.75" customHeight="1" x14ac:dyDescent="0.3">
      <c r="B195" s="93" t="s">
        <v>297</v>
      </c>
      <c r="C195" s="77" t="s">
        <v>80</v>
      </c>
      <c r="D195" s="18"/>
      <c r="E195" s="18"/>
      <c r="F195" s="84" t="s">
        <v>82</v>
      </c>
      <c r="G195" s="85">
        <v>79181.818181818177</v>
      </c>
      <c r="H195" s="84" t="s">
        <v>82</v>
      </c>
      <c r="I195" s="84" t="s">
        <v>82</v>
      </c>
      <c r="J195" s="84" t="s">
        <v>82</v>
      </c>
      <c r="K195" s="84" t="s">
        <v>82</v>
      </c>
    </row>
    <row r="196" spans="2:11" ht="30.75" customHeight="1" x14ac:dyDescent="0.3">
      <c r="B196" s="89" t="s">
        <v>258</v>
      </c>
      <c r="C196" s="77" t="s">
        <v>80</v>
      </c>
      <c r="D196" s="18"/>
      <c r="E196" s="18"/>
      <c r="F196" s="84" t="s">
        <v>82</v>
      </c>
      <c r="G196" s="85">
        <v>79181.818181818177</v>
      </c>
      <c r="H196" s="84" t="s">
        <v>82</v>
      </c>
      <c r="I196" s="84" t="s">
        <v>82</v>
      </c>
      <c r="J196" s="84" t="s">
        <v>82</v>
      </c>
      <c r="K196" s="84" t="s">
        <v>82</v>
      </c>
    </row>
    <row r="197" spans="2:11" ht="59.25" customHeight="1" x14ac:dyDescent="0.3">
      <c r="B197" s="89" t="s">
        <v>299</v>
      </c>
      <c r="C197" s="77" t="s">
        <v>80</v>
      </c>
      <c r="D197" s="18"/>
      <c r="E197" s="18"/>
      <c r="F197" s="84" t="s">
        <v>82</v>
      </c>
      <c r="G197" s="85">
        <v>0</v>
      </c>
      <c r="H197" s="84" t="s">
        <v>82</v>
      </c>
      <c r="I197" s="84" t="s">
        <v>82</v>
      </c>
      <c r="J197" s="84" t="s">
        <v>82</v>
      </c>
      <c r="K197" s="84" t="s">
        <v>82</v>
      </c>
    </row>
    <row r="198" spans="2:11" ht="47.25" customHeight="1" x14ac:dyDescent="0.3">
      <c r="B198" s="89" t="s">
        <v>298</v>
      </c>
      <c r="C198" s="77" t="s">
        <v>80</v>
      </c>
      <c r="D198" s="18"/>
      <c r="E198" s="18"/>
      <c r="F198" s="84" t="s">
        <v>82</v>
      </c>
      <c r="G198" s="86">
        <v>1729</v>
      </c>
      <c r="H198" s="84" t="s">
        <v>82</v>
      </c>
      <c r="I198" s="84" t="s">
        <v>82</v>
      </c>
      <c r="J198" s="84" t="s">
        <v>82</v>
      </c>
      <c r="K198" s="84" t="s">
        <v>82</v>
      </c>
    </row>
    <row r="199" spans="2:11" ht="28.5" customHeight="1" x14ac:dyDescent="0.3">
      <c r="B199" s="89" t="s">
        <v>300</v>
      </c>
      <c r="C199" s="77" t="s">
        <v>80</v>
      </c>
      <c r="D199" s="18"/>
      <c r="E199" s="18"/>
      <c r="F199" s="84" t="s">
        <v>82</v>
      </c>
      <c r="G199" s="94">
        <f>G192-G198</f>
        <v>13</v>
      </c>
      <c r="H199" s="84" t="s">
        <v>82</v>
      </c>
      <c r="I199" s="84" t="s">
        <v>82</v>
      </c>
      <c r="J199" s="84" t="s">
        <v>82</v>
      </c>
      <c r="K199" s="84" t="s">
        <v>82</v>
      </c>
    </row>
    <row r="200" spans="2:11" ht="47.25" customHeight="1" x14ac:dyDescent="0.3">
      <c r="B200" s="89" t="s">
        <v>301</v>
      </c>
      <c r="C200" s="77" t="s">
        <v>135</v>
      </c>
      <c r="D200" s="18"/>
      <c r="E200" s="18"/>
      <c r="F200" s="84" t="s">
        <v>82</v>
      </c>
      <c r="G200" s="94">
        <f>G199/G192*100</f>
        <v>0.74626865671641784</v>
      </c>
      <c r="H200" s="84" t="s">
        <v>82</v>
      </c>
      <c r="I200" s="84" t="s">
        <v>82</v>
      </c>
      <c r="J200" s="84" t="s">
        <v>82</v>
      </c>
      <c r="K200" s="84" t="s">
        <v>82</v>
      </c>
    </row>
    <row r="201" spans="2:11" ht="21" customHeight="1" x14ac:dyDescent="0.3">
      <c r="B201" s="19" t="s">
        <v>79</v>
      </c>
      <c r="C201" s="19"/>
      <c r="D201" s="19"/>
      <c r="E201" s="19"/>
      <c r="F201" s="76"/>
      <c r="G201" s="76"/>
      <c r="H201" s="76"/>
      <c r="I201" s="76"/>
      <c r="J201" s="76"/>
      <c r="K201" s="76"/>
    </row>
    <row r="202" spans="2:11" ht="56.25" customHeight="1" x14ac:dyDescent="0.3">
      <c r="B202" s="95" t="s">
        <v>76</v>
      </c>
      <c r="C202" s="96" t="s">
        <v>80</v>
      </c>
      <c r="D202" s="18"/>
      <c r="E202" s="18"/>
      <c r="F202" s="97">
        <v>27584</v>
      </c>
      <c r="G202" s="98">
        <v>27834</v>
      </c>
      <c r="H202" s="98">
        <v>78199.8</v>
      </c>
      <c r="I202" s="98">
        <v>361045.7</v>
      </c>
      <c r="J202" s="98">
        <v>603347.4</v>
      </c>
      <c r="K202" s="98">
        <v>25292.3</v>
      </c>
    </row>
    <row r="203" spans="2:11" ht="44.25" customHeight="1" x14ac:dyDescent="0.3">
      <c r="B203" s="99" t="s">
        <v>322</v>
      </c>
      <c r="C203" s="100" t="s">
        <v>80</v>
      </c>
      <c r="D203" s="101" t="s">
        <v>82</v>
      </c>
      <c r="E203" s="101" t="s">
        <v>82</v>
      </c>
      <c r="F203" s="49" t="s">
        <v>82</v>
      </c>
      <c r="G203" s="86">
        <v>27834</v>
      </c>
      <c r="H203" s="86">
        <v>70189.600000000006</v>
      </c>
      <c r="I203" s="86">
        <v>303421.3</v>
      </c>
      <c r="J203" s="86">
        <v>481649.8</v>
      </c>
      <c r="K203" s="86">
        <v>19223</v>
      </c>
    </row>
    <row r="204" spans="2:11" ht="44.25" customHeight="1" x14ac:dyDescent="0.3">
      <c r="B204" s="102" t="s">
        <v>77</v>
      </c>
      <c r="C204" s="103" t="s">
        <v>81</v>
      </c>
      <c r="D204" s="101" t="s">
        <v>82</v>
      </c>
      <c r="E204" s="101" t="s">
        <v>82</v>
      </c>
      <c r="F204" s="104">
        <v>94.9</v>
      </c>
      <c r="G204" s="104">
        <v>96.192871788179644</v>
      </c>
      <c r="H204" s="104">
        <v>252.2</v>
      </c>
      <c r="I204" s="104">
        <v>432.3</v>
      </c>
      <c r="J204" s="104">
        <v>158.69999999999999</v>
      </c>
      <c r="K204" s="104">
        <v>4</v>
      </c>
    </row>
    <row r="205" spans="2:11" ht="38.25" customHeight="1" x14ac:dyDescent="0.3">
      <c r="B205" s="105" t="s">
        <v>78</v>
      </c>
      <c r="C205" s="106" t="s">
        <v>6</v>
      </c>
      <c r="D205" s="18"/>
      <c r="E205" s="18"/>
      <c r="F205" s="107">
        <v>157.19999999999999</v>
      </c>
      <c r="G205" s="108">
        <v>104.9</v>
      </c>
      <c r="H205" s="108">
        <v>111.4</v>
      </c>
      <c r="I205" s="108">
        <v>106.8</v>
      </c>
      <c r="J205" s="109">
        <v>105.3</v>
      </c>
      <c r="K205" s="109">
        <v>104.8</v>
      </c>
    </row>
    <row r="206" spans="2:11" ht="21" customHeight="1" x14ac:dyDescent="0.3">
      <c r="B206" s="197" t="s">
        <v>83</v>
      </c>
      <c r="C206" s="198"/>
      <c r="D206" s="200"/>
      <c r="E206" s="201"/>
      <c r="F206" s="17"/>
      <c r="G206" s="17"/>
      <c r="H206" s="17"/>
      <c r="I206" s="17"/>
      <c r="J206" s="17"/>
      <c r="K206" s="17"/>
    </row>
    <row r="207" spans="2:11" ht="42" customHeight="1" x14ac:dyDescent="0.3">
      <c r="B207" s="110" t="s">
        <v>84</v>
      </c>
      <c r="C207" s="100" t="s">
        <v>80</v>
      </c>
      <c r="D207" s="18"/>
      <c r="E207" s="18"/>
      <c r="F207" s="97">
        <v>1624</v>
      </c>
      <c r="G207" s="97">
        <v>665</v>
      </c>
      <c r="H207" s="97">
        <v>550</v>
      </c>
      <c r="I207" s="97">
        <v>300</v>
      </c>
      <c r="J207" s="111">
        <v>303</v>
      </c>
      <c r="K207" s="46">
        <v>14307</v>
      </c>
    </row>
    <row r="208" spans="2:11" ht="29.25" customHeight="1" x14ac:dyDescent="0.3">
      <c r="B208" s="112" t="s">
        <v>77</v>
      </c>
      <c r="C208" s="103" t="s">
        <v>6</v>
      </c>
      <c r="D208" s="18"/>
      <c r="E208" s="18"/>
      <c r="F208" s="113">
        <v>52.5</v>
      </c>
      <c r="G208" s="104">
        <v>39.035534663554778</v>
      </c>
      <c r="H208" s="104">
        <v>82.7</v>
      </c>
      <c r="I208" s="104">
        <v>54.5</v>
      </c>
      <c r="J208" s="114">
        <v>101</v>
      </c>
      <c r="K208" s="104">
        <v>4721.8</v>
      </c>
    </row>
    <row r="209" spans="2:11" ht="29.25" customHeight="1" x14ac:dyDescent="0.3">
      <c r="B209" s="110" t="s">
        <v>303</v>
      </c>
      <c r="C209" s="100" t="s">
        <v>80</v>
      </c>
      <c r="D209" s="18"/>
      <c r="E209" s="18"/>
      <c r="F209" s="113">
        <v>0</v>
      </c>
      <c r="G209" s="104">
        <v>0</v>
      </c>
      <c r="H209" s="104">
        <v>60834.6</v>
      </c>
      <c r="I209" s="104">
        <v>296702.3</v>
      </c>
      <c r="J209" s="114">
        <v>476485.8</v>
      </c>
      <c r="K209" s="104">
        <v>0</v>
      </c>
    </row>
    <row r="210" spans="2:11" ht="29.25" customHeight="1" x14ac:dyDescent="0.3">
      <c r="B210" s="112" t="s">
        <v>77</v>
      </c>
      <c r="C210" s="103" t="s">
        <v>6</v>
      </c>
      <c r="D210" s="18"/>
      <c r="E210" s="18"/>
      <c r="F210" s="113">
        <v>0</v>
      </c>
      <c r="G210" s="104">
        <v>0</v>
      </c>
      <c r="H210" s="104">
        <v>0</v>
      </c>
      <c r="I210" s="104">
        <v>487.7</v>
      </c>
      <c r="J210" s="114">
        <v>160.6</v>
      </c>
      <c r="K210" s="104">
        <v>0</v>
      </c>
    </row>
    <row r="211" spans="2:11" ht="29.25" customHeight="1" x14ac:dyDescent="0.3">
      <c r="B211" s="115" t="s">
        <v>304</v>
      </c>
      <c r="C211" s="100" t="s">
        <v>80</v>
      </c>
      <c r="D211" s="18"/>
      <c r="E211" s="18"/>
      <c r="F211" s="113">
        <v>0</v>
      </c>
      <c r="G211" s="104">
        <v>0</v>
      </c>
      <c r="H211" s="104">
        <v>60834.6</v>
      </c>
      <c r="I211" s="104">
        <v>296702.3</v>
      </c>
      <c r="J211" s="114">
        <v>476485.8</v>
      </c>
      <c r="K211" s="104">
        <v>0</v>
      </c>
    </row>
    <row r="212" spans="2:11" ht="29.25" customHeight="1" x14ac:dyDescent="0.3">
      <c r="B212" s="116" t="s">
        <v>77</v>
      </c>
      <c r="C212" s="103" t="s">
        <v>6</v>
      </c>
      <c r="D212" s="18"/>
      <c r="E212" s="18"/>
      <c r="F212" s="113">
        <v>0</v>
      </c>
      <c r="G212" s="104">
        <v>0</v>
      </c>
      <c r="H212" s="104">
        <v>0</v>
      </c>
      <c r="I212" s="104">
        <v>487.7</v>
      </c>
      <c r="J212" s="114">
        <v>160.6</v>
      </c>
      <c r="K212" s="104">
        <v>0</v>
      </c>
    </row>
    <row r="213" spans="2:11" ht="44.25" customHeight="1" x14ac:dyDescent="0.3">
      <c r="B213" s="110" t="s">
        <v>85</v>
      </c>
      <c r="C213" s="100" t="s">
        <v>80</v>
      </c>
      <c r="D213" s="18"/>
      <c r="E213" s="18"/>
      <c r="F213" s="97">
        <v>3923</v>
      </c>
      <c r="G213" s="97">
        <v>110</v>
      </c>
      <c r="H213" s="97">
        <v>95</v>
      </c>
      <c r="I213" s="97">
        <v>80</v>
      </c>
      <c r="J213" s="111">
        <v>81</v>
      </c>
      <c r="K213" s="46">
        <v>83</v>
      </c>
    </row>
    <row r="214" spans="2:11" ht="21" customHeight="1" x14ac:dyDescent="0.3">
      <c r="B214" s="112" t="s">
        <v>77</v>
      </c>
      <c r="C214" s="103" t="s">
        <v>6</v>
      </c>
      <c r="D214" s="18"/>
      <c r="E214" s="18"/>
      <c r="F214" s="113" t="s">
        <v>247</v>
      </c>
      <c r="G214" s="104">
        <v>2.6729995696470694</v>
      </c>
      <c r="H214" s="104">
        <v>86.4</v>
      </c>
      <c r="I214" s="104">
        <v>84.2</v>
      </c>
      <c r="J214" s="114">
        <v>101.3</v>
      </c>
      <c r="K214" s="104">
        <v>102.5</v>
      </c>
    </row>
    <row r="215" spans="2:11" ht="36" customHeight="1" x14ac:dyDescent="0.3">
      <c r="B215" s="110" t="s">
        <v>246</v>
      </c>
      <c r="C215" s="100" t="s">
        <v>80</v>
      </c>
      <c r="D215" s="18"/>
      <c r="E215" s="18"/>
      <c r="F215" s="97">
        <v>37</v>
      </c>
      <c r="G215" s="97">
        <v>0</v>
      </c>
      <c r="H215" s="97">
        <v>0</v>
      </c>
      <c r="I215" s="97">
        <v>0</v>
      </c>
      <c r="J215" s="111">
        <v>0</v>
      </c>
      <c r="K215" s="46">
        <v>0</v>
      </c>
    </row>
    <row r="216" spans="2:11" ht="34.5" customHeight="1" x14ac:dyDescent="0.3">
      <c r="B216" s="112" t="s">
        <v>77</v>
      </c>
      <c r="C216" s="103" t="s">
        <v>6</v>
      </c>
      <c r="D216" s="18"/>
      <c r="E216" s="18"/>
      <c r="F216" s="113">
        <v>0</v>
      </c>
      <c r="G216" s="104">
        <v>0</v>
      </c>
      <c r="H216" s="104">
        <v>0</v>
      </c>
      <c r="I216" s="104">
        <v>0</v>
      </c>
      <c r="J216" s="114">
        <v>0</v>
      </c>
      <c r="K216" s="104">
        <v>0</v>
      </c>
    </row>
    <row r="217" spans="2:11" ht="44.25" customHeight="1" x14ac:dyDescent="0.3">
      <c r="B217" s="110" t="s">
        <v>86</v>
      </c>
      <c r="C217" s="100" t="s">
        <v>80</v>
      </c>
      <c r="D217" s="18"/>
      <c r="E217" s="18"/>
      <c r="F217" s="97">
        <v>13710</v>
      </c>
      <c r="G217" s="97">
        <v>12393</v>
      </c>
      <c r="H217" s="97">
        <v>3798</v>
      </c>
      <c r="I217" s="97">
        <v>2110</v>
      </c>
      <c r="J217" s="111">
        <v>2115</v>
      </c>
      <c r="K217" s="46">
        <v>2122</v>
      </c>
    </row>
    <row r="218" spans="2:11" ht="36.75" customHeight="1" x14ac:dyDescent="0.3">
      <c r="B218" s="112" t="s">
        <v>77</v>
      </c>
      <c r="C218" s="103" t="s">
        <v>6</v>
      </c>
      <c r="D218" s="18"/>
      <c r="E218" s="18"/>
      <c r="F218" s="113">
        <v>100.6</v>
      </c>
      <c r="G218" s="104">
        <v>86.171471006043049</v>
      </c>
      <c r="H218" s="104">
        <v>30.6</v>
      </c>
      <c r="I218" s="104">
        <v>55.6</v>
      </c>
      <c r="J218" s="114">
        <v>100.2</v>
      </c>
      <c r="K218" s="104">
        <v>100.3</v>
      </c>
    </row>
    <row r="219" spans="2:11" ht="21" customHeight="1" x14ac:dyDescent="0.3">
      <c r="B219" s="110" t="s">
        <v>87</v>
      </c>
      <c r="C219" s="100" t="s">
        <v>80</v>
      </c>
      <c r="D219" s="18"/>
      <c r="E219" s="18"/>
      <c r="F219" s="117">
        <v>4200</v>
      </c>
      <c r="G219" s="104">
        <v>7662</v>
      </c>
      <c r="H219" s="104">
        <v>1056</v>
      </c>
      <c r="I219" s="104">
        <v>1070</v>
      </c>
      <c r="J219" s="114">
        <v>1085</v>
      </c>
      <c r="K219" s="46">
        <v>1101</v>
      </c>
    </row>
    <row r="220" spans="2:11" ht="36" customHeight="1" x14ac:dyDescent="0.3">
      <c r="B220" s="112" t="s">
        <v>77</v>
      </c>
      <c r="C220" s="103" t="s">
        <v>6</v>
      </c>
      <c r="D220" s="18"/>
      <c r="E220" s="18"/>
      <c r="F220" s="117" t="s">
        <v>248</v>
      </c>
      <c r="G220" s="104">
        <v>173.90712242952469</v>
      </c>
      <c r="H220" s="104">
        <v>13.8</v>
      </c>
      <c r="I220" s="104">
        <v>101.3</v>
      </c>
      <c r="J220" s="114">
        <v>101.4</v>
      </c>
      <c r="K220" s="104">
        <v>101.5</v>
      </c>
    </row>
    <row r="221" spans="2:11" ht="35.25" customHeight="1" x14ac:dyDescent="0.3">
      <c r="B221" s="110" t="s">
        <v>88</v>
      </c>
      <c r="C221" s="100" t="s">
        <v>80</v>
      </c>
      <c r="D221" s="18"/>
      <c r="E221" s="18"/>
      <c r="F221" s="117">
        <v>1550</v>
      </c>
      <c r="G221" s="104">
        <v>86</v>
      </c>
      <c r="H221" s="104">
        <v>58</v>
      </c>
      <c r="I221" s="104">
        <v>50</v>
      </c>
      <c r="J221" s="114">
        <v>50</v>
      </c>
      <c r="K221" s="46">
        <v>50</v>
      </c>
    </row>
    <row r="222" spans="2:11" ht="39" customHeight="1" x14ac:dyDescent="0.3">
      <c r="B222" s="112" t="s">
        <v>77</v>
      </c>
      <c r="C222" s="103" t="s">
        <v>6</v>
      </c>
      <c r="D222" s="18"/>
      <c r="E222" s="18"/>
      <c r="F222" s="117">
        <v>16.3</v>
      </c>
      <c r="G222" s="104">
        <v>5.2892155355330726</v>
      </c>
      <c r="H222" s="104">
        <v>67.400000000000006</v>
      </c>
      <c r="I222" s="104">
        <v>86.2</v>
      </c>
      <c r="J222" s="114">
        <v>100</v>
      </c>
      <c r="K222" s="104">
        <v>100</v>
      </c>
    </row>
    <row r="223" spans="2:11" ht="44.25" customHeight="1" x14ac:dyDescent="0.3">
      <c r="B223" s="110" t="s">
        <v>89</v>
      </c>
      <c r="C223" s="100" t="s">
        <v>80</v>
      </c>
      <c r="D223" s="18"/>
      <c r="E223" s="18"/>
      <c r="F223" s="117">
        <v>2540</v>
      </c>
      <c r="G223" s="104">
        <v>6918</v>
      </c>
      <c r="H223" s="104">
        <v>3798</v>
      </c>
      <c r="I223" s="104">
        <v>3109</v>
      </c>
      <c r="J223" s="114">
        <v>1530</v>
      </c>
      <c r="K223" s="46">
        <v>1560</v>
      </c>
    </row>
    <row r="224" spans="2:11" ht="37.5" customHeight="1" x14ac:dyDescent="0.3">
      <c r="B224" s="112" t="s">
        <v>77</v>
      </c>
      <c r="C224" s="103" t="s">
        <v>6</v>
      </c>
      <c r="D224" s="18"/>
      <c r="E224" s="18"/>
      <c r="F224" s="117" t="s">
        <v>302</v>
      </c>
      <c r="G224" s="104">
        <v>259.6398519775114</v>
      </c>
      <c r="H224" s="104">
        <v>54.9</v>
      </c>
      <c r="I224" s="104">
        <v>81.900000000000006</v>
      </c>
      <c r="J224" s="114">
        <v>49.2</v>
      </c>
      <c r="K224" s="104">
        <v>102</v>
      </c>
    </row>
    <row r="225" spans="2:11" ht="21" customHeight="1" x14ac:dyDescent="0.3">
      <c r="B225" s="197" t="s">
        <v>103</v>
      </c>
      <c r="C225" s="198"/>
      <c r="D225" s="200"/>
      <c r="E225" s="201"/>
      <c r="F225" s="118"/>
      <c r="G225" s="118"/>
      <c r="H225" s="118"/>
      <c r="I225" s="118"/>
      <c r="J225" s="119"/>
      <c r="K225" s="120"/>
    </row>
    <row r="226" spans="2:11" ht="62.25" customHeight="1" x14ac:dyDescent="0.3">
      <c r="B226" s="64" t="s">
        <v>305</v>
      </c>
      <c r="C226" s="100" t="s">
        <v>104</v>
      </c>
      <c r="D226" s="18"/>
      <c r="E226" s="18"/>
      <c r="F226" s="86">
        <v>27584</v>
      </c>
      <c r="G226" s="86">
        <v>27834</v>
      </c>
      <c r="H226" s="86">
        <v>70190</v>
      </c>
      <c r="I226" s="46">
        <v>303421</v>
      </c>
      <c r="J226" s="46">
        <v>481650</v>
      </c>
      <c r="K226" s="46">
        <v>19223</v>
      </c>
    </row>
    <row r="227" spans="2:11" ht="21" customHeight="1" x14ac:dyDescent="0.3">
      <c r="B227" s="121" t="s">
        <v>90</v>
      </c>
      <c r="C227" s="100" t="s">
        <v>104</v>
      </c>
      <c r="D227" s="18"/>
      <c r="E227" s="18"/>
      <c r="F227" s="97">
        <v>3967</v>
      </c>
      <c r="G227" s="97">
        <v>1689</v>
      </c>
      <c r="H227" s="97">
        <v>645</v>
      </c>
      <c r="I227" s="97">
        <v>380</v>
      </c>
      <c r="J227" s="97">
        <v>384</v>
      </c>
      <c r="K227" s="46">
        <v>390</v>
      </c>
    </row>
    <row r="228" spans="2:11" ht="21" customHeight="1" x14ac:dyDescent="0.3">
      <c r="B228" s="122" t="s">
        <v>91</v>
      </c>
      <c r="C228" s="100" t="s">
        <v>104</v>
      </c>
      <c r="D228" s="18"/>
      <c r="E228" s="18"/>
      <c r="F228" s="97"/>
      <c r="G228" s="97"/>
      <c r="H228" s="97"/>
      <c r="I228" s="97"/>
      <c r="J228" s="97"/>
      <c r="K228" s="46"/>
    </row>
    <row r="229" spans="2:11" ht="21" customHeight="1" x14ac:dyDescent="0.3">
      <c r="B229" s="122" t="s">
        <v>92</v>
      </c>
      <c r="C229" s="100" t="s">
        <v>104</v>
      </c>
      <c r="D229" s="18"/>
      <c r="E229" s="18"/>
      <c r="F229" s="97"/>
      <c r="G229" s="97"/>
      <c r="H229" s="97"/>
      <c r="I229" s="97"/>
      <c r="J229" s="97"/>
      <c r="K229" s="46"/>
    </row>
    <row r="230" spans="2:11" ht="21" customHeight="1" x14ac:dyDescent="0.3">
      <c r="B230" s="121" t="s">
        <v>93</v>
      </c>
      <c r="C230" s="100" t="s">
        <v>104</v>
      </c>
      <c r="D230" s="18"/>
      <c r="E230" s="18"/>
      <c r="F230" s="86">
        <v>23617</v>
      </c>
      <c r="G230" s="86">
        <v>26145</v>
      </c>
      <c r="H230" s="86">
        <v>69545</v>
      </c>
      <c r="I230" s="46">
        <v>303041</v>
      </c>
      <c r="J230" s="46">
        <v>481266</v>
      </c>
      <c r="K230" s="46">
        <v>18833</v>
      </c>
    </row>
    <row r="231" spans="2:11" ht="21" customHeight="1" x14ac:dyDescent="0.3">
      <c r="B231" s="122" t="s">
        <v>94</v>
      </c>
      <c r="C231" s="100" t="s">
        <v>104</v>
      </c>
      <c r="D231" s="18"/>
      <c r="E231" s="18"/>
      <c r="F231" s="97">
        <v>1624</v>
      </c>
      <c r="G231" s="97">
        <v>0</v>
      </c>
      <c r="H231" s="97">
        <v>0</v>
      </c>
      <c r="I231" s="97">
        <v>0</v>
      </c>
      <c r="J231" s="97">
        <v>0</v>
      </c>
      <c r="K231" s="46">
        <v>0</v>
      </c>
    </row>
    <row r="232" spans="2:11" ht="21" customHeight="1" x14ac:dyDescent="0.3">
      <c r="B232" s="123" t="s">
        <v>95</v>
      </c>
      <c r="C232" s="100" t="s">
        <v>104</v>
      </c>
      <c r="D232" s="18"/>
      <c r="E232" s="18"/>
      <c r="F232" s="97"/>
      <c r="G232" s="97"/>
      <c r="H232" s="97"/>
      <c r="I232" s="97"/>
      <c r="J232" s="97"/>
      <c r="K232" s="46"/>
    </row>
    <row r="233" spans="2:11" ht="21" customHeight="1" x14ac:dyDescent="0.3">
      <c r="B233" s="122" t="s">
        <v>96</v>
      </c>
      <c r="C233" s="100" t="s">
        <v>104</v>
      </c>
      <c r="D233" s="18"/>
      <c r="E233" s="18"/>
      <c r="F233" s="97"/>
      <c r="G233" s="97"/>
      <c r="H233" s="97"/>
      <c r="I233" s="97"/>
      <c r="J233" s="97"/>
      <c r="K233" s="46"/>
    </row>
    <row r="234" spans="2:11" ht="21" customHeight="1" x14ac:dyDescent="0.3">
      <c r="B234" s="122" t="s">
        <v>97</v>
      </c>
      <c r="C234" s="100" t="s">
        <v>104</v>
      </c>
      <c r="D234" s="18"/>
      <c r="E234" s="18"/>
      <c r="F234" s="97">
        <v>21498</v>
      </c>
      <c r="G234" s="97">
        <v>26145</v>
      </c>
      <c r="H234" s="97">
        <v>69545</v>
      </c>
      <c r="I234" s="97">
        <v>303041</v>
      </c>
      <c r="J234" s="97">
        <v>481266</v>
      </c>
      <c r="K234" s="97">
        <v>18833</v>
      </c>
    </row>
    <row r="235" spans="2:11" ht="21" customHeight="1" x14ac:dyDescent="0.3">
      <c r="B235" s="123" t="s">
        <v>98</v>
      </c>
      <c r="C235" s="100" t="s">
        <v>104</v>
      </c>
      <c r="D235" s="18"/>
      <c r="E235" s="18"/>
      <c r="F235" s="97">
        <v>269</v>
      </c>
      <c r="G235" s="97">
        <v>4999</v>
      </c>
      <c r="H235" s="97"/>
      <c r="I235" s="97"/>
      <c r="J235" s="97"/>
      <c r="K235" s="46"/>
    </row>
    <row r="236" spans="2:11" ht="21" customHeight="1" x14ac:dyDescent="0.3">
      <c r="B236" s="123" t="s">
        <v>99</v>
      </c>
      <c r="C236" s="100" t="s">
        <v>104</v>
      </c>
      <c r="D236" s="18"/>
      <c r="E236" s="18"/>
      <c r="F236" s="97">
        <v>14843</v>
      </c>
      <c r="G236" s="97">
        <v>12669</v>
      </c>
      <c r="H236" s="97">
        <v>67165</v>
      </c>
      <c r="I236" s="97">
        <v>300580</v>
      </c>
      <c r="J236" s="97">
        <v>478636</v>
      </c>
      <c r="K236" s="46">
        <v>13233</v>
      </c>
    </row>
    <row r="237" spans="2:11" ht="21" customHeight="1" x14ac:dyDescent="0.3">
      <c r="B237" s="123" t="s">
        <v>100</v>
      </c>
      <c r="C237" s="100" t="s">
        <v>104</v>
      </c>
      <c r="D237" s="18"/>
      <c r="E237" s="18"/>
      <c r="F237" s="97">
        <v>6386</v>
      </c>
      <c r="G237" s="97">
        <v>8477</v>
      </c>
      <c r="H237" s="97">
        <v>2380</v>
      </c>
      <c r="I237" s="97">
        <v>2461</v>
      </c>
      <c r="J237" s="97">
        <v>2630</v>
      </c>
      <c r="K237" s="46">
        <v>5600</v>
      </c>
    </row>
    <row r="238" spans="2:11" ht="21" customHeight="1" x14ac:dyDescent="0.3">
      <c r="B238" s="122" t="s">
        <v>101</v>
      </c>
      <c r="C238" s="100" t="s">
        <v>104</v>
      </c>
      <c r="D238" s="18"/>
      <c r="E238" s="18"/>
      <c r="F238" s="97"/>
      <c r="G238" s="97"/>
      <c r="H238" s="97"/>
      <c r="I238" s="97"/>
      <c r="J238" s="97"/>
      <c r="K238" s="46"/>
    </row>
    <row r="239" spans="2:11" ht="21" customHeight="1" x14ac:dyDescent="0.3">
      <c r="B239" s="122" t="s">
        <v>102</v>
      </c>
      <c r="C239" s="100" t="s">
        <v>104</v>
      </c>
      <c r="D239" s="18"/>
      <c r="E239" s="18"/>
      <c r="F239" s="97">
        <v>495</v>
      </c>
      <c r="G239" s="97">
        <v>0</v>
      </c>
      <c r="H239" s="97">
        <v>0</v>
      </c>
      <c r="I239" s="97">
        <v>0</v>
      </c>
      <c r="J239" s="97">
        <v>0</v>
      </c>
      <c r="K239" s="46">
        <v>0</v>
      </c>
    </row>
    <row r="240" spans="2:11" ht="18" customHeight="1" x14ac:dyDescent="0.3">
      <c r="B240" s="19" t="s">
        <v>144</v>
      </c>
      <c r="C240" s="19"/>
      <c r="D240" s="19"/>
      <c r="E240" s="19"/>
      <c r="F240" s="76"/>
      <c r="G240" s="76"/>
      <c r="H240" s="76"/>
      <c r="I240" s="76"/>
      <c r="J240" s="76"/>
    </row>
    <row r="241" spans="2:11" ht="18" customHeight="1" x14ac:dyDescent="0.3">
      <c r="B241" s="124" t="s">
        <v>105</v>
      </c>
      <c r="C241" s="71" t="s">
        <v>104</v>
      </c>
      <c r="D241" s="18"/>
      <c r="E241" s="18"/>
      <c r="F241" s="125">
        <v>170360</v>
      </c>
      <c r="G241" s="125">
        <v>188120</v>
      </c>
      <c r="H241" s="125">
        <v>190714</v>
      </c>
      <c r="I241" s="125">
        <v>191322</v>
      </c>
      <c r="J241" s="125">
        <v>192388</v>
      </c>
      <c r="K241" s="125">
        <v>193402</v>
      </c>
    </row>
    <row r="242" spans="2:11" ht="18" customHeight="1" x14ac:dyDescent="0.3">
      <c r="B242" s="88" t="s">
        <v>106</v>
      </c>
      <c r="C242" s="71" t="s">
        <v>135</v>
      </c>
      <c r="D242" s="18"/>
      <c r="E242" s="18"/>
      <c r="F242" s="126">
        <v>100</v>
      </c>
      <c r="G242" s="127">
        <v>110.4</v>
      </c>
      <c r="H242" s="127">
        <v>101.4</v>
      </c>
      <c r="I242" s="127">
        <v>100.3</v>
      </c>
      <c r="J242" s="127">
        <v>100.6</v>
      </c>
      <c r="K242" s="127">
        <v>100.5</v>
      </c>
    </row>
    <row r="243" spans="2:11" ht="18" customHeight="1" x14ac:dyDescent="0.3">
      <c r="B243" s="34" t="s">
        <v>107</v>
      </c>
      <c r="C243" s="128"/>
      <c r="D243" s="18"/>
      <c r="E243" s="18"/>
      <c r="F243" s="17"/>
      <c r="G243" s="17"/>
      <c r="H243" s="17"/>
      <c r="I243" s="17"/>
      <c r="J243" s="17"/>
      <c r="K243" s="17"/>
    </row>
    <row r="244" spans="2:11" ht="18" customHeight="1" x14ac:dyDescent="0.3">
      <c r="B244" s="129" t="s">
        <v>108</v>
      </c>
      <c r="C244" s="71" t="s">
        <v>136</v>
      </c>
      <c r="D244" s="18"/>
      <c r="E244" s="18"/>
      <c r="F244" s="125">
        <v>51340</v>
      </c>
      <c r="G244" s="125">
        <v>61140</v>
      </c>
      <c r="H244" s="125">
        <v>61820</v>
      </c>
      <c r="I244" s="125">
        <v>61820</v>
      </c>
      <c r="J244" s="125">
        <v>62130</v>
      </c>
      <c r="K244" s="125">
        <v>62130</v>
      </c>
    </row>
    <row r="245" spans="2:11" ht="18" customHeight="1" x14ac:dyDescent="0.3">
      <c r="B245" s="7" t="s">
        <v>109</v>
      </c>
      <c r="C245" s="71"/>
      <c r="D245" s="18"/>
      <c r="E245" s="18"/>
      <c r="F245" s="17"/>
      <c r="G245" s="17"/>
      <c r="H245" s="17"/>
      <c r="I245" s="17"/>
      <c r="J245" s="17"/>
      <c r="K245" s="17"/>
    </row>
    <row r="246" spans="2:11" ht="18" customHeight="1" x14ac:dyDescent="0.3">
      <c r="B246" s="7" t="s">
        <v>110</v>
      </c>
      <c r="C246" s="71"/>
      <c r="D246" s="18"/>
      <c r="E246" s="18"/>
      <c r="F246" s="126">
        <v>43090</v>
      </c>
      <c r="G246" s="126">
        <v>52390</v>
      </c>
      <c r="H246" s="126">
        <v>53320</v>
      </c>
      <c r="I246" s="126">
        <v>53320</v>
      </c>
      <c r="J246" s="126">
        <v>53630</v>
      </c>
      <c r="K246" s="126">
        <v>53630</v>
      </c>
    </row>
    <row r="247" spans="2:11" ht="18" customHeight="1" x14ac:dyDescent="0.3">
      <c r="B247" s="34" t="s">
        <v>111</v>
      </c>
      <c r="C247" s="128"/>
      <c r="D247" s="18"/>
      <c r="E247" s="18"/>
      <c r="F247" s="126">
        <v>8250</v>
      </c>
      <c r="G247" s="126">
        <v>8750</v>
      </c>
      <c r="H247" s="126">
        <v>8500</v>
      </c>
      <c r="I247" s="126">
        <v>8500</v>
      </c>
      <c r="J247" s="126">
        <v>8500</v>
      </c>
      <c r="K247" s="126">
        <v>8500</v>
      </c>
    </row>
    <row r="248" spans="2:11" ht="18" customHeight="1" x14ac:dyDescent="0.3">
      <c r="B248" s="129" t="s">
        <v>112</v>
      </c>
      <c r="C248" s="71" t="s">
        <v>136</v>
      </c>
      <c r="D248" s="18"/>
      <c r="E248" s="18"/>
      <c r="F248" s="125">
        <v>88470</v>
      </c>
      <c r="G248" s="125">
        <v>97170</v>
      </c>
      <c r="H248" s="125">
        <v>98184</v>
      </c>
      <c r="I248" s="125">
        <v>98682</v>
      </c>
      <c r="J248" s="125">
        <v>99438</v>
      </c>
      <c r="K248" s="125">
        <v>100452</v>
      </c>
    </row>
    <row r="249" spans="2:11" ht="18" customHeight="1" x14ac:dyDescent="0.3">
      <c r="B249" s="7" t="s">
        <v>109</v>
      </c>
      <c r="C249" s="71"/>
      <c r="D249" s="18"/>
      <c r="E249" s="18"/>
      <c r="F249" s="17"/>
      <c r="G249" s="17"/>
      <c r="H249" s="17"/>
      <c r="I249" s="17"/>
      <c r="J249" s="17"/>
      <c r="K249" s="17"/>
    </row>
    <row r="250" spans="2:11" ht="18" customHeight="1" x14ac:dyDescent="0.3">
      <c r="B250" s="7" t="s">
        <v>110</v>
      </c>
      <c r="C250" s="71"/>
      <c r="D250" s="18"/>
      <c r="E250" s="18"/>
      <c r="F250" s="126">
        <v>50310</v>
      </c>
      <c r="G250" s="126">
        <v>58050</v>
      </c>
      <c r="H250" s="126">
        <v>58824</v>
      </c>
      <c r="I250" s="126">
        <v>59081.999999999993</v>
      </c>
      <c r="J250" s="126">
        <v>59598.000000000007</v>
      </c>
      <c r="K250" s="126">
        <v>60371.999999999993</v>
      </c>
    </row>
    <row r="251" spans="2:11" ht="18" customHeight="1" x14ac:dyDescent="0.3">
      <c r="B251" s="34" t="s">
        <v>111</v>
      </c>
      <c r="C251" s="128"/>
      <c r="D251" s="18"/>
      <c r="E251" s="18"/>
      <c r="F251" s="126">
        <v>38160</v>
      </c>
      <c r="G251" s="126">
        <v>39120</v>
      </c>
      <c r="H251" s="126">
        <v>39360</v>
      </c>
      <c r="I251" s="126">
        <v>39600</v>
      </c>
      <c r="J251" s="126">
        <v>39840</v>
      </c>
      <c r="K251" s="126">
        <v>40080</v>
      </c>
    </row>
    <row r="252" spans="2:11" ht="18" customHeight="1" x14ac:dyDescent="0.3">
      <c r="B252" s="129" t="s">
        <v>113</v>
      </c>
      <c r="C252" s="71" t="s">
        <v>136</v>
      </c>
      <c r="D252" s="18"/>
      <c r="E252" s="18"/>
      <c r="F252" s="15">
        <v>30550</v>
      </c>
      <c r="G252" s="15">
        <v>29810</v>
      </c>
      <c r="H252" s="15">
        <v>30710</v>
      </c>
      <c r="I252" s="15">
        <v>30820</v>
      </c>
      <c r="J252" s="15">
        <v>30820</v>
      </c>
      <c r="K252" s="15">
        <v>30820</v>
      </c>
    </row>
    <row r="253" spans="2:11" ht="18" customHeight="1" x14ac:dyDescent="0.3">
      <c r="B253" s="7" t="s">
        <v>109</v>
      </c>
      <c r="C253" s="71"/>
      <c r="D253" s="18"/>
      <c r="E253" s="18"/>
      <c r="F253" s="17"/>
      <c r="G253" s="17"/>
      <c r="H253" s="17"/>
      <c r="I253" s="17"/>
      <c r="J253" s="17"/>
      <c r="K253" s="17"/>
    </row>
    <row r="254" spans="2:11" ht="18" customHeight="1" x14ac:dyDescent="0.3">
      <c r="B254" s="7" t="s">
        <v>110</v>
      </c>
      <c r="C254" s="71"/>
      <c r="D254" s="18"/>
      <c r="E254" s="18"/>
      <c r="F254" s="17">
        <v>16800</v>
      </c>
      <c r="G254" s="17">
        <v>17160</v>
      </c>
      <c r="H254" s="17">
        <v>17400</v>
      </c>
      <c r="I254" s="17">
        <v>17400</v>
      </c>
      <c r="J254" s="17">
        <v>17400</v>
      </c>
      <c r="K254" s="17">
        <v>17400</v>
      </c>
    </row>
    <row r="255" spans="2:11" ht="18" customHeight="1" x14ac:dyDescent="0.3">
      <c r="B255" s="34" t="s">
        <v>111</v>
      </c>
      <c r="C255" s="128"/>
      <c r="D255" s="18"/>
      <c r="E255" s="18"/>
      <c r="F255" s="17">
        <v>13750</v>
      </c>
      <c r="G255" s="17">
        <v>12650</v>
      </c>
      <c r="H255" s="17">
        <v>13310</v>
      </c>
      <c r="I255" s="17">
        <v>13420</v>
      </c>
      <c r="J255" s="17">
        <v>13420</v>
      </c>
      <c r="K255" s="17">
        <v>13420</v>
      </c>
    </row>
    <row r="256" spans="2:11" ht="18" customHeight="1" x14ac:dyDescent="0.3">
      <c r="B256" s="130" t="s">
        <v>114</v>
      </c>
      <c r="C256" s="71" t="s">
        <v>104</v>
      </c>
      <c r="D256" s="18"/>
      <c r="E256" s="18"/>
      <c r="F256" s="131">
        <v>110942.12</v>
      </c>
      <c r="G256" s="131">
        <v>110246.82</v>
      </c>
      <c r="H256" s="131">
        <v>111032.12000000001</v>
      </c>
      <c r="I256" s="131">
        <v>111768.62</v>
      </c>
      <c r="J256" s="131">
        <v>112421.68</v>
      </c>
      <c r="K256" s="131">
        <v>113088.18</v>
      </c>
    </row>
    <row r="257" spans="2:11" ht="18" customHeight="1" x14ac:dyDescent="0.3">
      <c r="B257" s="88" t="s">
        <v>106</v>
      </c>
      <c r="C257" s="71" t="s">
        <v>135</v>
      </c>
      <c r="D257" s="18"/>
      <c r="E257" s="18"/>
      <c r="F257" s="17">
        <v>98.5</v>
      </c>
      <c r="G257" s="22">
        <v>99.373276804156987</v>
      </c>
      <c r="H257" s="22">
        <v>100.71231079499618</v>
      </c>
      <c r="I257" s="22">
        <v>100.66332156856951</v>
      </c>
      <c r="J257" s="22">
        <v>100.58429637943101</v>
      </c>
      <c r="K257" s="22">
        <v>100.59285717843747</v>
      </c>
    </row>
    <row r="258" spans="2:11" ht="18" customHeight="1" x14ac:dyDescent="0.3">
      <c r="B258" s="130" t="s">
        <v>115</v>
      </c>
      <c r="C258" s="71" t="s">
        <v>104</v>
      </c>
      <c r="D258" s="18"/>
      <c r="E258" s="18"/>
      <c r="F258" s="131">
        <v>9131.7000000000007</v>
      </c>
      <c r="G258" s="131">
        <v>9630.48</v>
      </c>
      <c r="H258" s="131">
        <v>9843.6</v>
      </c>
      <c r="I258" s="131">
        <v>10117.44</v>
      </c>
      <c r="J258" s="131">
        <v>10301.400000000001</v>
      </c>
      <c r="K258" s="131">
        <v>10498.8</v>
      </c>
    </row>
    <row r="259" spans="2:11" ht="18" customHeight="1" x14ac:dyDescent="0.3">
      <c r="B259" s="88" t="s">
        <v>106</v>
      </c>
      <c r="C259" s="71" t="s">
        <v>135</v>
      </c>
      <c r="D259" s="18"/>
      <c r="E259" s="18"/>
      <c r="F259" s="17">
        <v>100.9</v>
      </c>
      <c r="G259" s="22">
        <v>105.46207168435228</v>
      </c>
      <c r="H259" s="22">
        <v>102.21297380815911</v>
      </c>
      <c r="I259" s="22">
        <v>102.78190905766182</v>
      </c>
      <c r="J259" s="22">
        <v>101.8182465129519</v>
      </c>
      <c r="K259" s="22">
        <v>101.91624439396585</v>
      </c>
    </row>
    <row r="260" spans="2:11" ht="18" customHeight="1" x14ac:dyDescent="0.3">
      <c r="B260" s="124" t="s">
        <v>116</v>
      </c>
      <c r="C260" s="71" t="s">
        <v>104</v>
      </c>
      <c r="D260" s="18"/>
      <c r="E260" s="18"/>
      <c r="F260" s="26">
        <v>9131.7000000000007</v>
      </c>
      <c r="G260" s="26">
        <v>9630.48</v>
      </c>
      <c r="H260" s="26">
        <v>9843.6</v>
      </c>
      <c r="I260" s="26">
        <v>10117.44</v>
      </c>
      <c r="J260" s="26">
        <v>10301.400000000001</v>
      </c>
      <c r="K260" s="26">
        <v>10498.8</v>
      </c>
    </row>
    <row r="261" spans="2:11" ht="18" customHeight="1" x14ac:dyDescent="0.3">
      <c r="B261" s="88" t="s">
        <v>106</v>
      </c>
      <c r="C261" s="71" t="s">
        <v>135</v>
      </c>
      <c r="D261" s="18"/>
      <c r="E261" s="18"/>
      <c r="F261" s="17">
        <v>100.9</v>
      </c>
      <c r="G261" s="22">
        <v>105.46207168435228</v>
      </c>
      <c r="H261" s="22">
        <v>102.21297380815911</v>
      </c>
      <c r="I261" s="22">
        <v>102.78190905766182</v>
      </c>
      <c r="J261" s="22">
        <v>101.8182465129519</v>
      </c>
      <c r="K261" s="22">
        <v>101.91624439396585</v>
      </c>
    </row>
    <row r="262" spans="2:11" ht="18" customHeight="1" x14ac:dyDescent="0.3">
      <c r="B262" s="70" t="s">
        <v>117</v>
      </c>
      <c r="C262" s="71" t="s">
        <v>137</v>
      </c>
      <c r="D262" s="18"/>
      <c r="E262" s="18"/>
      <c r="F262" s="17">
        <v>3294.9</v>
      </c>
      <c r="G262" s="26">
        <v>3326.4</v>
      </c>
      <c r="H262" s="26">
        <v>3402</v>
      </c>
      <c r="I262" s="26">
        <v>3528</v>
      </c>
      <c r="J262" s="26">
        <v>3591</v>
      </c>
      <c r="K262" s="26">
        <v>3654</v>
      </c>
    </row>
    <row r="263" spans="2:11" ht="18" customHeight="1" x14ac:dyDescent="0.3">
      <c r="B263" s="7" t="s">
        <v>109</v>
      </c>
      <c r="C263" s="71"/>
      <c r="D263" s="18"/>
      <c r="E263" s="18"/>
      <c r="F263" s="17"/>
      <c r="G263" s="17"/>
      <c r="H263" s="17"/>
      <c r="I263" s="17"/>
      <c r="J263" s="17"/>
      <c r="K263" s="17"/>
    </row>
    <row r="264" spans="2:11" ht="18" customHeight="1" x14ac:dyDescent="0.3">
      <c r="B264" s="34" t="s">
        <v>118</v>
      </c>
      <c r="C264" s="71"/>
      <c r="D264" s="18"/>
      <c r="E264" s="18"/>
      <c r="F264" s="17">
        <v>3294.9</v>
      </c>
      <c r="G264" s="26">
        <v>3326.4</v>
      </c>
      <c r="H264" s="26">
        <v>3402</v>
      </c>
      <c r="I264" s="17">
        <v>3528</v>
      </c>
      <c r="J264" s="17">
        <v>3591</v>
      </c>
      <c r="K264" s="26">
        <v>3654</v>
      </c>
    </row>
    <row r="265" spans="2:11" ht="18" customHeight="1" x14ac:dyDescent="0.3">
      <c r="B265" s="70" t="s">
        <v>119</v>
      </c>
      <c r="C265" s="71" t="s">
        <v>137</v>
      </c>
      <c r="D265" s="18"/>
      <c r="E265" s="18"/>
      <c r="F265" s="17">
        <v>2376</v>
      </c>
      <c r="G265" s="17">
        <v>1170</v>
      </c>
      <c r="H265" s="17">
        <v>1200</v>
      </c>
      <c r="I265" s="17">
        <v>1200</v>
      </c>
      <c r="J265" s="17">
        <v>1200</v>
      </c>
      <c r="K265" s="17">
        <v>1200</v>
      </c>
    </row>
    <row r="266" spans="2:11" ht="18" customHeight="1" x14ac:dyDescent="0.3">
      <c r="B266" s="7" t="s">
        <v>109</v>
      </c>
      <c r="C266" s="71"/>
      <c r="D266" s="18"/>
      <c r="E266" s="18"/>
      <c r="F266" s="17"/>
      <c r="G266" s="17"/>
      <c r="H266" s="17"/>
      <c r="I266" s="17"/>
      <c r="J266" s="17"/>
      <c r="K266" s="17"/>
    </row>
    <row r="267" spans="2:11" ht="18" customHeight="1" x14ac:dyDescent="0.3">
      <c r="B267" s="34" t="s">
        <v>118</v>
      </c>
      <c r="C267" s="128"/>
      <c r="D267" s="18"/>
      <c r="E267" s="18"/>
      <c r="F267" s="17">
        <v>2376</v>
      </c>
      <c r="G267" s="17">
        <v>1170</v>
      </c>
      <c r="H267" s="17">
        <v>1200</v>
      </c>
      <c r="I267" s="17">
        <v>1200</v>
      </c>
      <c r="J267" s="17">
        <v>1200</v>
      </c>
      <c r="K267" s="17">
        <v>1200</v>
      </c>
    </row>
    <row r="268" spans="2:11" ht="18" customHeight="1" x14ac:dyDescent="0.3">
      <c r="B268" s="70" t="s">
        <v>120</v>
      </c>
      <c r="C268" s="71" t="s">
        <v>137</v>
      </c>
      <c r="D268" s="18"/>
      <c r="E268" s="18"/>
      <c r="F268" s="26">
        <v>3460.8</v>
      </c>
      <c r="G268" s="26">
        <v>5134.08</v>
      </c>
      <c r="H268" s="26">
        <v>5241.6000000000004</v>
      </c>
      <c r="I268" s="26">
        <v>5389.4400000000005</v>
      </c>
      <c r="J268" s="26">
        <v>5510.4000000000005</v>
      </c>
      <c r="K268" s="26">
        <v>5644.8</v>
      </c>
    </row>
    <row r="269" spans="2:11" ht="18" customHeight="1" x14ac:dyDescent="0.3">
      <c r="B269" s="7" t="s">
        <v>109</v>
      </c>
      <c r="C269" s="71"/>
      <c r="D269" s="18"/>
      <c r="E269" s="18"/>
      <c r="F269" s="17"/>
      <c r="G269" s="17"/>
      <c r="H269" s="17"/>
      <c r="I269" s="17"/>
      <c r="J269" s="17"/>
      <c r="K269" s="17"/>
    </row>
    <row r="270" spans="2:11" ht="18" customHeight="1" x14ac:dyDescent="0.3">
      <c r="B270" s="34" t="s">
        <v>118</v>
      </c>
      <c r="C270" s="71"/>
      <c r="D270" s="18"/>
      <c r="E270" s="18"/>
      <c r="F270" s="26">
        <v>3460.8</v>
      </c>
      <c r="G270" s="26">
        <v>5134.08</v>
      </c>
      <c r="H270" s="26">
        <v>5241.6000000000004</v>
      </c>
      <c r="I270" s="26">
        <v>5389.4400000000005</v>
      </c>
      <c r="J270" s="26">
        <v>5510.4000000000005</v>
      </c>
      <c r="K270" s="26">
        <v>5644.8</v>
      </c>
    </row>
    <row r="271" spans="2:11" ht="18" customHeight="1" x14ac:dyDescent="0.3">
      <c r="B271" s="130" t="s">
        <v>121</v>
      </c>
      <c r="C271" s="71" t="s">
        <v>104</v>
      </c>
      <c r="D271" s="18"/>
      <c r="E271" s="18"/>
      <c r="F271" s="15">
        <v>34610</v>
      </c>
      <c r="G271" s="15">
        <v>31621.4</v>
      </c>
      <c r="H271" s="15">
        <v>31634</v>
      </c>
      <c r="I271" s="15">
        <v>31676</v>
      </c>
      <c r="J271" s="15">
        <v>31718</v>
      </c>
      <c r="K271" s="15">
        <v>31760</v>
      </c>
    </row>
    <row r="272" spans="2:11" ht="18" customHeight="1" x14ac:dyDescent="0.3">
      <c r="B272" s="88" t="s">
        <v>106</v>
      </c>
      <c r="C272" s="71" t="s">
        <v>135</v>
      </c>
      <c r="D272" s="18"/>
      <c r="E272" s="18"/>
      <c r="F272" s="22">
        <v>95.4</v>
      </c>
      <c r="G272" s="22">
        <v>91.364923432533956</v>
      </c>
      <c r="H272" s="22">
        <v>100.03984643311175</v>
      </c>
      <c r="I272" s="22">
        <v>100.13276854017829</v>
      </c>
      <c r="J272" s="22">
        <v>100.1325924990529</v>
      </c>
      <c r="K272" s="22">
        <v>100.13241692414402</v>
      </c>
    </row>
    <row r="273" spans="2:11" ht="46.5" customHeight="1" x14ac:dyDescent="0.3">
      <c r="B273" s="124" t="s">
        <v>122</v>
      </c>
      <c r="C273" s="71" t="s">
        <v>104</v>
      </c>
      <c r="D273" s="18"/>
      <c r="E273" s="18"/>
      <c r="F273" s="15">
        <v>27470</v>
      </c>
      <c r="G273" s="15">
        <v>27770</v>
      </c>
      <c r="H273" s="15">
        <v>27770</v>
      </c>
      <c r="I273" s="15">
        <v>27770</v>
      </c>
      <c r="J273" s="15">
        <v>27770</v>
      </c>
      <c r="K273" s="15">
        <v>27770</v>
      </c>
    </row>
    <row r="274" spans="2:11" ht="18" customHeight="1" x14ac:dyDescent="0.3">
      <c r="B274" s="88" t="s">
        <v>106</v>
      </c>
      <c r="C274" s="71" t="s">
        <v>135</v>
      </c>
      <c r="D274" s="18"/>
      <c r="E274" s="18"/>
      <c r="F274" s="17">
        <v>92.5</v>
      </c>
      <c r="G274" s="22">
        <v>101.09210047324353</v>
      </c>
      <c r="H274" s="22">
        <v>100</v>
      </c>
      <c r="I274" s="22">
        <v>100</v>
      </c>
      <c r="J274" s="22">
        <v>100</v>
      </c>
      <c r="K274" s="22">
        <v>100</v>
      </c>
    </row>
    <row r="275" spans="2:11" ht="18" customHeight="1" x14ac:dyDescent="0.3">
      <c r="B275" s="70" t="s">
        <v>123</v>
      </c>
      <c r="C275" s="71" t="s">
        <v>138</v>
      </c>
      <c r="D275" s="18"/>
      <c r="E275" s="18"/>
      <c r="F275" s="17">
        <v>27470</v>
      </c>
      <c r="G275" s="17">
        <v>27770</v>
      </c>
      <c r="H275" s="17">
        <v>27770</v>
      </c>
      <c r="I275" s="17">
        <v>27770</v>
      </c>
      <c r="J275" s="17">
        <v>27770</v>
      </c>
      <c r="K275" s="17">
        <v>27770</v>
      </c>
    </row>
    <row r="276" spans="2:11" ht="18" customHeight="1" x14ac:dyDescent="0.3">
      <c r="B276" s="7" t="s">
        <v>109</v>
      </c>
      <c r="C276" s="71"/>
      <c r="D276" s="18"/>
      <c r="E276" s="18"/>
      <c r="F276" s="17"/>
      <c r="G276" s="17"/>
      <c r="H276" s="17"/>
      <c r="I276" s="17"/>
      <c r="J276" s="17"/>
      <c r="K276" s="17"/>
    </row>
    <row r="277" spans="2:11" ht="18" customHeight="1" x14ac:dyDescent="0.3">
      <c r="B277" s="7" t="s">
        <v>110</v>
      </c>
      <c r="C277" s="71"/>
      <c r="D277" s="18"/>
      <c r="E277" s="18"/>
      <c r="F277" s="17">
        <v>2220</v>
      </c>
      <c r="G277" s="17">
        <v>5550</v>
      </c>
      <c r="H277" s="17">
        <v>5550</v>
      </c>
      <c r="I277" s="17">
        <v>5550</v>
      </c>
      <c r="J277" s="17">
        <v>5550</v>
      </c>
      <c r="K277" s="17">
        <v>5550</v>
      </c>
    </row>
    <row r="278" spans="2:11" ht="18" customHeight="1" x14ac:dyDescent="0.3">
      <c r="B278" s="34" t="s">
        <v>124</v>
      </c>
      <c r="C278" s="128"/>
      <c r="D278" s="18"/>
      <c r="E278" s="18"/>
      <c r="F278" s="17">
        <v>25250</v>
      </c>
      <c r="G278" s="17">
        <v>22220</v>
      </c>
      <c r="H278" s="17">
        <v>22220</v>
      </c>
      <c r="I278" s="17">
        <v>22220</v>
      </c>
      <c r="J278" s="17">
        <v>22220</v>
      </c>
      <c r="K278" s="17">
        <v>22220</v>
      </c>
    </row>
    <row r="279" spans="2:11" ht="35.25" customHeight="1" x14ac:dyDescent="0.3">
      <c r="B279" s="132" t="s">
        <v>125</v>
      </c>
      <c r="C279" s="71" t="s">
        <v>104</v>
      </c>
      <c r="D279" s="18"/>
      <c r="E279" s="18"/>
      <c r="F279" s="15">
        <v>7140</v>
      </c>
      <c r="G279" s="15">
        <v>3851.4</v>
      </c>
      <c r="H279" s="15">
        <v>3864</v>
      </c>
      <c r="I279" s="15">
        <v>3906</v>
      </c>
      <c r="J279" s="15">
        <v>3948</v>
      </c>
      <c r="K279" s="15">
        <v>3990</v>
      </c>
    </row>
    <row r="280" spans="2:11" ht="18" customHeight="1" x14ac:dyDescent="0.3">
      <c r="B280" s="88" t="s">
        <v>106</v>
      </c>
      <c r="C280" s="71" t="s">
        <v>135</v>
      </c>
      <c r="D280" s="18"/>
      <c r="E280" s="18"/>
      <c r="F280" s="17">
        <v>104.3</v>
      </c>
      <c r="G280" s="22">
        <v>53.941176470588239</v>
      </c>
      <c r="H280" s="22">
        <v>100.32715376226827</v>
      </c>
      <c r="I280" s="22">
        <v>101.08695652173914</v>
      </c>
      <c r="J280" s="22">
        <v>101.0752688172043</v>
      </c>
      <c r="K280" s="22">
        <v>101.06382978723406</v>
      </c>
    </row>
    <row r="281" spans="2:11" ht="18" customHeight="1" x14ac:dyDescent="0.3">
      <c r="B281" s="70" t="s">
        <v>126</v>
      </c>
      <c r="C281" s="71" t="s">
        <v>139</v>
      </c>
      <c r="D281" s="18"/>
      <c r="E281" s="18"/>
      <c r="F281" s="17">
        <v>7140</v>
      </c>
      <c r="G281" s="17">
        <v>3851.4</v>
      </c>
      <c r="H281" s="17">
        <v>3864</v>
      </c>
      <c r="I281" s="17">
        <v>3906</v>
      </c>
      <c r="J281" s="17">
        <v>3948</v>
      </c>
      <c r="K281" s="17">
        <v>3990</v>
      </c>
    </row>
    <row r="282" spans="2:11" ht="18" customHeight="1" x14ac:dyDescent="0.3">
      <c r="B282" s="7" t="s">
        <v>109</v>
      </c>
      <c r="C282" s="71"/>
      <c r="D282" s="18"/>
      <c r="E282" s="18"/>
      <c r="F282" s="17"/>
      <c r="G282" s="17"/>
      <c r="H282" s="17"/>
      <c r="I282" s="17"/>
      <c r="J282" s="17"/>
      <c r="K282" s="17"/>
    </row>
    <row r="283" spans="2:11" ht="18" customHeight="1" x14ac:dyDescent="0.3">
      <c r="B283" s="34" t="s">
        <v>118</v>
      </c>
      <c r="C283" s="128"/>
      <c r="D283" s="18"/>
      <c r="E283" s="18"/>
      <c r="F283" s="17">
        <v>7140</v>
      </c>
      <c r="G283" s="17">
        <v>3851.4</v>
      </c>
      <c r="H283" s="17">
        <v>3864</v>
      </c>
      <c r="I283" s="17">
        <v>3906</v>
      </c>
      <c r="J283" s="17">
        <v>3948</v>
      </c>
      <c r="K283" s="17">
        <v>3990</v>
      </c>
    </row>
    <row r="284" spans="2:11" ht="45" customHeight="1" x14ac:dyDescent="0.3">
      <c r="B284" s="133" t="s">
        <v>127</v>
      </c>
      <c r="C284" s="71" t="s">
        <v>104</v>
      </c>
      <c r="D284" s="18"/>
      <c r="E284" s="18"/>
      <c r="F284" s="15">
        <v>50556.5</v>
      </c>
      <c r="G284" s="131">
        <v>52095.400000000009</v>
      </c>
      <c r="H284" s="131">
        <v>52287.100000000006</v>
      </c>
      <c r="I284" s="131">
        <v>52656.800000000003</v>
      </c>
      <c r="J284" s="131">
        <v>53026.5</v>
      </c>
      <c r="K284" s="131">
        <v>53396.2</v>
      </c>
    </row>
    <row r="285" spans="2:11" ht="18" customHeight="1" x14ac:dyDescent="0.3">
      <c r="B285" s="88" t="s">
        <v>106</v>
      </c>
      <c r="C285" s="71" t="s">
        <v>135</v>
      </c>
      <c r="D285" s="18"/>
      <c r="E285" s="18"/>
      <c r="F285" s="17">
        <v>99.5</v>
      </c>
      <c r="G285" s="22">
        <v>103.04392115751686</v>
      </c>
      <c r="H285" s="22">
        <v>100.36797874668397</v>
      </c>
      <c r="I285" s="22">
        <v>100.70705776376965</v>
      </c>
      <c r="J285" s="22">
        <v>100.70209355676761</v>
      </c>
      <c r="K285" s="22">
        <v>100.69719857052606</v>
      </c>
    </row>
    <row r="286" spans="2:11" ht="18" customHeight="1" x14ac:dyDescent="0.3">
      <c r="B286" s="70" t="s">
        <v>128</v>
      </c>
      <c r="C286" s="71" t="s">
        <v>140</v>
      </c>
      <c r="D286" s="18"/>
      <c r="E286" s="18"/>
      <c r="F286" s="17">
        <v>50556.5</v>
      </c>
      <c r="G286" s="26">
        <v>52095.400000000009</v>
      </c>
      <c r="H286" s="17">
        <v>52287.100000000006</v>
      </c>
      <c r="I286" s="17">
        <v>52656.800000000003</v>
      </c>
      <c r="J286" s="17">
        <v>53026.5</v>
      </c>
      <c r="K286" s="26">
        <v>53396.2</v>
      </c>
    </row>
    <row r="287" spans="2:11" ht="18" customHeight="1" x14ac:dyDescent="0.3">
      <c r="B287" s="7" t="s">
        <v>109</v>
      </c>
      <c r="C287" s="71"/>
      <c r="D287" s="18"/>
      <c r="E287" s="18"/>
      <c r="F287" s="17"/>
      <c r="G287" s="17"/>
      <c r="H287" s="17"/>
      <c r="I287" s="17"/>
      <c r="J287" s="17"/>
      <c r="K287" s="17"/>
    </row>
    <row r="288" spans="2:11" ht="18" customHeight="1" x14ac:dyDescent="0.3">
      <c r="B288" s="7" t="s">
        <v>129</v>
      </c>
      <c r="C288" s="128"/>
      <c r="D288" s="18"/>
      <c r="E288" s="18"/>
      <c r="F288" s="17">
        <v>30477.5</v>
      </c>
      <c r="G288" s="26">
        <v>16607.5</v>
      </c>
      <c r="H288" s="26">
        <v>0</v>
      </c>
      <c r="I288" s="17">
        <v>0</v>
      </c>
      <c r="J288" s="17">
        <v>0</v>
      </c>
      <c r="K288" s="17">
        <v>0</v>
      </c>
    </row>
    <row r="289" spans="2:11" ht="18" customHeight="1" x14ac:dyDescent="0.3">
      <c r="B289" s="7" t="s">
        <v>265</v>
      </c>
      <c r="C289" s="128"/>
      <c r="D289" s="18"/>
      <c r="E289" s="18"/>
      <c r="F289" s="17">
        <v>0</v>
      </c>
      <c r="G289" s="17">
        <v>13147.2</v>
      </c>
      <c r="H289" s="26">
        <v>29946.399999999998</v>
      </c>
      <c r="I289" s="26">
        <v>30129</v>
      </c>
      <c r="J289" s="26">
        <v>30311.600000000002</v>
      </c>
      <c r="K289" s="26">
        <v>30494.199999999997</v>
      </c>
    </row>
    <row r="290" spans="2:11" ht="18" customHeight="1" x14ac:dyDescent="0.3">
      <c r="B290" s="7" t="s">
        <v>130</v>
      </c>
      <c r="C290" s="71"/>
      <c r="D290" s="18"/>
      <c r="E290" s="18"/>
      <c r="F290" s="17">
        <v>16839</v>
      </c>
      <c r="G290" s="17">
        <v>11600.2</v>
      </c>
      <c r="H290" s="17">
        <v>0</v>
      </c>
      <c r="I290" s="17">
        <v>0</v>
      </c>
      <c r="J290" s="17">
        <v>0</v>
      </c>
      <c r="K290" s="17">
        <v>0</v>
      </c>
    </row>
    <row r="291" spans="2:11" ht="18" customHeight="1" x14ac:dyDescent="0.3">
      <c r="B291" s="7" t="s">
        <v>266</v>
      </c>
      <c r="C291" s="71"/>
      <c r="D291" s="18"/>
      <c r="E291" s="18"/>
      <c r="F291" s="17">
        <v>0</v>
      </c>
      <c r="G291" s="17">
        <v>6922.7000000000007</v>
      </c>
      <c r="H291" s="17">
        <v>18522.900000000001</v>
      </c>
      <c r="I291" s="17">
        <v>18710</v>
      </c>
      <c r="J291" s="17">
        <v>18897.099999999999</v>
      </c>
      <c r="K291" s="17">
        <v>19084.199999999997</v>
      </c>
    </row>
    <row r="292" spans="2:11" ht="18" customHeight="1" x14ac:dyDescent="0.3">
      <c r="B292" s="8" t="s">
        <v>306</v>
      </c>
      <c r="C292" s="71"/>
      <c r="D292" s="18"/>
      <c r="E292" s="18"/>
      <c r="F292" s="17">
        <v>3240</v>
      </c>
      <c r="G292" s="17">
        <v>3817.7999999999997</v>
      </c>
      <c r="H292" s="17">
        <v>3817.7999999999997</v>
      </c>
      <c r="I292" s="17">
        <v>3817.7999999999997</v>
      </c>
      <c r="J292" s="17">
        <v>3817.7999999999997</v>
      </c>
      <c r="K292" s="17">
        <v>3817.7999999999997</v>
      </c>
    </row>
    <row r="293" spans="2:11" ht="51.75" customHeight="1" x14ac:dyDescent="0.3">
      <c r="B293" s="133" t="s">
        <v>131</v>
      </c>
      <c r="C293" s="71" t="s">
        <v>104</v>
      </c>
      <c r="D293" s="18"/>
      <c r="E293" s="18"/>
      <c r="F293" s="131">
        <v>16643.919999999998</v>
      </c>
      <c r="G293" s="131">
        <v>16899.54</v>
      </c>
      <c r="H293" s="131">
        <v>17267.419999999998</v>
      </c>
      <c r="I293" s="131">
        <v>17318.379999999997</v>
      </c>
      <c r="J293" s="131">
        <v>17375.78</v>
      </c>
      <c r="K293" s="131">
        <v>17433.18</v>
      </c>
    </row>
    <row r="294" spans="2:11" ht="18" customHeight="1" x14ac:dyDescent="0.3">
      <c r="B294" s="88" t="s">
        <v>106</v>
      </c>
      <c r="C294" s="71" t="s">
        <v>135</v>
      </c>
      <c r="D294" s="18"/>
      <c r="E294" s="18"/>
      <c r="F294" s="22">
        <v>99.7</v>
      </c>
      <c r="G294" s="22">
        <v>101.53581608178843</v>
      </c>
      <c r="H294" s="22">
        <v>102.17686398564693</v>
      </c>
      <c r="I294" s="22">
        <v>100.29512225914468</v>
      </c>
      <c r="J294" s="22">
        <v>100.33143977669967</v>
      </c>
      <c r="K294" s="22">
        <v>100.33034488235926</v>
      </c>
    </row>
    <row r="295" spans="2:11" ht="18" customHeight="1" x14ac:dyDescent="0.3">
      <c r="B295" s="124" t="s">
        <v>132</v>
      </c>
      <c r="C295" s="71" t="s">
        <v>104</v>
      </c>
      <c r="D295" s="18"/>
      <c r="E295" s="18"/>
      <c r="F295" s="131">
        <v>99.6</v>
      </c>
      <c r="G295" s="131">
        <v>99.6</v>
      </c>
      <c r="H295" s="131">
        <v>99.6</v>
      </c>
      <c r="I295" s="131">
        <v>99.6</v>
      </c>
      <c r="J295" s="131">
        <v>99.6</v>
      </c>
      <c r="K295" s="131">
        <v>99.6</v>
      </c>
    </row>
    <row r="296" spans="2:11" ht="18" customHeight="1" x14ac:dyDescent="0.3">
      <c r="B296" s="88" t="s">
        <v>106</v>
      </c>
      <c r="C296" s="71" t="s">
        <v>135</v>
      </c>
      <c r="D296" s="18"/>
      <c r="E296" s="18"/>
      <c r="F296" s="22">
        <v>99.6</v>
      </c>
      <c r="G296" s="22">
        <v>99.6</v>
      </c>
      <c r="H296" s="22">
        <v>99.6</v>
      </c>
      <c r="I296" s="22">
        <v>99.6</v>
      </c>
      <c r="J296" s="22">
        <v>99.6</v>
      </c>
      <c r="K296" s="22">
        <v>99.6</v>
      </c>
    </row>
    <row r="297" spans="2:11" ht="18" customHeight="1" x14ac:dyDescent="0.3">
      <c r="B297" s="70" t="s">
        <v>133</v>
      </c>
      <c r="C297" s="71" t="s">
        <v>138</v>
      </c>
      <c r="D297" s="18"/>
      <c r="E297" s="18"/>
      <c r="F297" s="26">
        <v>7658.7999999999993</v>
      </c>
      <c r="G297" s="26">
        <v>7673.1799999999994</v>
      </c>
      <c r="H297" s="26">
        <v>7687.66</v>
      </c>
      <c r="I297" s="26">
        <v>7696.1799999999985</v>
      </c>
      <c r="J297" s="26">
        <v>7696.1799999999985</v>
      </c>
      <c r="K297" s="26">
        <v>7696.1799999999985</v>
      </c>
    </row>
    <row r="298" spans="2:11" ht="18" customHeight="1" x14ac:dyDescent="0.3">
      <c r="B298" s="7" t="s">
        <v>109</v>
      </c>
      <c r="C298" s="71"/>
      <c r="D298" s="18"/>
      <c r="E298" s="18"/>
      <c r="F298" s="17"/>
      <c r="G298" s="17"/>
      <c r="H298" s="17"/>
      <c r="I298" s="17"/>
      <c r="J298" s="17"/>
      <c r="K298" s="17"/>
    </row>
    <row r="299" spans="2:11" ht="18" customHeight="1" x14ac:dyDescent="0.3">
      <c r="B299" s="7" t="s">
        <v>129</v>
      </c>
      <c r="C299" s="128"/>
      <c r="D299" s="18"/>
      <c r="E299" s="18"/>
      <c r="F299" s="26">
        <v>2813.1600000000003</v>
      </c>
      <c r="G299" s="26">
        <v>1709.9599999999998</v>
      </c>
      <c r="H299" s="26">
        <v>0</v>
      </c>
      <c r="I299" s="26">
        <v>0</v>
      </c>
      <c r="J299" s="26">
        <v>0</v>
      </c>
      <c r="K299" s="26">
        <v>0</v>
      </c>
    </row>
    <row r="300" spans="2:11" ht="18" customHeight="1" x14ac:dyDescent="0.3">
      <c r="B300" s="7" t="s">
        <v>265</v>
      </c>
      <c r="C300" s="128"/>
      <c r="D300" s="18"/>
      <c r="E300" s="18"/>
      <c r="F300" s="26">
        <v>0</v>
      </c>
      <c r="G300" s="26">
        <v>1099.26</v>
      </c>
      <c r="H300" s="26">
        <v>2832.86</v>
      </c>
      <c r="I300" s="26">
        <v>2836.7999999999997</v>
      </c>
      <c r="J300" s="26">
        <v>2836.7999999999997</v>
      </c>
      <c r="K300" s="26">
        <v>2836.7999999999997</v>
      </c>
    </row>
    <row r="301" spans="2:11" ht="18" customHeight="1" x14ac:dyDescent="0.3">
      <c r="B301" s="7" t="s">
        <v>130</v>
      </c>
      <c r="C301" s="71"/>
      <c r="D301" s="18"/>
      <c r="E301" s="18"/>
      <c r="F301" s="26">
        <v>4845.6399999999994</v>
      </c>
      <c r="G301" s="26">
        <v>3370.8799999999997</v>
      </c>
      <c r="H301" s="26">
        <v>0</v>
      </c>
      <c r="I301" s="26">
        <v>0</v>
      </c>
      <c r="J301" s="26">
        <v>0</v>
      </c>
      <c r="K301" s="26">
        <v>0</v>
      </c>
    </row>
    <row r="302" spans="2:11" ht="18" customHeight="1" x14ac:dyDescent="0.3">
      <c r="B302" s="7" t="s">
        <v>266</v>
      </c>
      <c r="C302" s="71"/>
      <c r="D302" s="18"/>
      <c r="E302" s="18"/>
      <c r="F302" s="26">
        <v>0</v>
      </c>
      <c r="G302" s="26">
        <v>1493.08</v>
      </c>
      <c r="H302" s="26">
        <v>4854.7999999999993</v>
      </c>
      <c r="I302" s="26">
        <v>4859.3799999999992</v>
      </c>
      <c r="J302" s="26">
        <v>4859.3799999999992</v>
      </c>
      <c r="K302" s="26">
        <v>4859.3799999999992</v>
      </c>
    </row>
    <row r="303" spans="2:11" ht="18" customHeight="1" x14ac:dyDescent="0.3">
      <c r="B303" s="124" t="s">
        <v>134</v>
      </c>
      <c r="C303" s="71" t="s">
        <v>104</v>
      </c>
      <c r="D303" s="18"/>
      <c r="E303" s="18"/>
      <c r="F303" s="131">
        <v>8985.119999999999</v>
      </c>
      <c r="G303" s="131">
        <v>9226.36</v>
      </c>
      <c r="H303" s="131">
        <v>9579.76</v>
      </c>
      <c r="I303" s="131">
        <v>9622.2000000000007</v>
      </c>
      <c r="J303" s="131">
        <v>9679.6</v>
      </c>
      <c r="K303" s="131">
        <v>9737</v>
      </c>
    </row>
    <row r="304" spans="2:11" ht="18" customHeight="1" x14ac:dyDescent="0.3">
      <c r="B304" s="88" t="s">
        <v>106</v>
      </c>
      <c r="C304" s="71" t="s">
        <v>135</v>
      </c>
      <c r="D304" s="18"/>
      <c r="E304" s="18"/>
      <c r="F304" s="22">
        <v>99.8</v>
      </c>
      <c r="G304" s="22">
        <v>102.68488345175135</v>
      </c>
      <c r="H304" s="22">
        <v>103.83032962078218</v>
      </c>
      <c r="I304" s="22">
        <v>100.44301736160406</v>
      </c>
      <c r="J304" s="22">
        <v>100.59653717445075</v>
      </c>
      <c r="K304" s="22">
        <v>100.59299971073183</v>
      </c>
    </row>
    <row r="305" spans="2:11" ht="18" customHeight="1" x14ac:dyDescent="0.3">
      <c r="B305" s="70" t="s">
        <v>134</v>
      </c>
      <c r="C305" s="71" t="s">
        <v>138</v>
      </c>
      <c r="D305" s="18"/>
      <c r="E305" s="18"/>
      <c r="F305" s="26">
        <v>8985.119999999999</v>
      </c>
      <c r="G305" s="26">
        <v>9226.36</v>
      </c>
      <c r="H305" s="26">
        <v>9579.76</v>
      </c>
      <c r="I305" s="26">
        <v>9622.2000000000007</v>
      </c>
      <c r="J305" s="26">
        <v>9679.6</v>
      </c>
      <c r="K305" s="26">
        <v>9737</v>
      </c>
    </row>
    <row r="306" spans="2:11" ht="18" customHeight="1" x14ac:dyDescent="0.3">
      <c r="B306" s="7" t="s">
        <v>109</v>
      </c>
      <c r="C306" s="71"/>
      <c r="D306" s="18"/>
      <c r="E306" s="18"/>
      <c r="F306" s="17"/>
      <c r="G306" s="17"/>
      <c r="H306" s="17"/>
      <c r="I306" s="17"/>
      <c r="J306" s="17"/>
      <c r="K306" s="17"/>
    </row>
    <row r="307" spans="2:11" ht="18" customHeight="1" x14ac:dyDescent="0.3">
      <c r="B307" s="7" t="s">
        <v>129</v>
      </c>
      <c r="C307" s="71"/>
      <c r="D307" s="18"/>
      <c r="E307" s="18"/>
      <c r="F307" s="26">
        <v>5565.12</v>
      </c>
      <c r="G307" s="26">
        <v>3411.2400000000002</v>
      </c>
      <c r="H307" s="26">
        <v>0</v>
      </c>
      <c r="I307" s="26">
        <v>0</v>
      </c>
      <c r="J307" s="26">
        <v>0</v>
      </c>
      <c r="K307" s="26">
        <v>0</v>
      </c>
    </row>
    <row r="308" spans="2:11" ht="18" customHeight="1" x14ac:dyDescent="0.3">
      <c r="B308" s="7" t="s">
        <v>265</v>
      </c>
      <c r="C308" s="71"/>
      <c r="D308" s="18"/>
      <c r="E308" s="18"/>
      <c r="F308" s="26">
        <v>0</v>
      </c>
      <c r="G308" s="26">
        <v>2199.12</v>
      </c>
      <c r="H308" s="26">
        <v>5699.76</v>
      </c>
      <c r="I308" s="26">
        <v>5722.2</v>
      </c>
      <c r="J308" s="26">
        <v>5759.5999999999995</v>
      </c>
      <c r="K308" s="26">
        <v>5797</v>
      </c>
    </row>
    <row r="309" spans="2:11" ht="18" customHeight="1" x14ac:dyDescent="0.3">
      <c r="B309" s="7" t="s">
        <v>130</v>
      </c>
      <c r="C309" s="71"/>
      <c r="D309" s="18"/>
      <c r="E309" s="18"/>
      <c r="F309" s="26">
        <v>3420</v>
      </c>
      <c r="G309" s="26">
        <v>1835.9999999999998</v>
      </c>
      <c r="H309" s="26">
        <v>0</v>
      </c>
      <c r="I309" s="26">
        <v>0</v>
      </c>
      <c r="J309" s="26">
        <v>0</v>
      </c>
      <c r="K309" s="26">
        <v>0</v>
      </c>
    </row>
    <row r="310" spans="2:11" ht="18" customHeight="1" x14ac:dyDescent="0.3">
      <c r="B310" s="7" t="s">
        <v>266</v>
      </c>
      <c r="C310" s="71"/>
      <c r="D310" s="18"/>
      <c r="E310" s="18"/>
      <c r="F310" s="26">
        <v>0</v>
      </c>
      <c r="G310" s="26">
        <v>1780</v>
      </c>
      <c r="H310" s="26">
        <v>3879.9999999999995</v>
      </c>
      <c r="I310" s="26">
        <v>3900</v>
      </c>
      <c r="J310" s="26">
        <v>3920.0000000000005</v>
      </c>
      <c r="K310" s="26">
        <v>3940</v>
      </c>
    </row>
    <row r="311" spans="2:11" ht="18" customHeight="1" x14ac:dyDescent="0.3">
      <c r="B311" s="197" t="s">
        <v>143</v>
      </c>
      <c r="C311" s="198"/>
      <c r="D311" s="200"/>
      <c r="E311" s="201"/>
      <c r="F311" s="76"/>
      <c r="G311" s="76"/>
      <c r="H311" s="76"/>
      <c r="I311" s="76"/>
      <c r="J311" s="76"/>
    </row>
    <row r="312" spans="2:11" ht="18" customHeight="1" x14ac:dyDescent="0.3">
      <c r="B312" s="130" t="s">
        <v>114</v>
      </c>
      <c r="C312" s="18" t="s">
        <v>141</v>
      </c>
      <c r="D312" s="134"/>
      <c r="E312" s="134"/>
      <c r="F312" s="17" t="s">
        <v>82</v>
      </c>
      <c r="G312" s="125">
        <v>101230</v>
      </c>
      <c r="H312" s="135">
        <v>102005</v>
      </c>
      <c r="I312" s="135">
        <v>106508.14735165666</v>
      </c>
      <c r="J312" s="135">
        <v>109714.09184634591</v>
      </c>
      <c r="K312" s="135">
        <v>114461.87180749667</v>
      </c>
    </row>
    <row r="313" spans="2:11" ht="18" customHeight="1" x14ac:dyDescent="0.3">
      <c r="B313" s="20" t="s">
        <v>106</v>
      </c>
      <c r="C313" s="18" t="s">
        <v>135</v>
      </c>
      <c r="D313" s="134"/>
      <c r="E313" s="134"/>
      <c r="F313" s="17" t="s">
        <v>82</v>
      </c>
      <c r="G313" s="127">
        <v>99.373276804156987</v>
      </c>
      <c r="H313" s="127">
        <v>100.71231079499618</v>
      </c>
      <c r="I313" s="127">
        <v>100.66332156856951</v>
      </c>
      <c r="J313" s="127">
        <v>100.58429637943101</v>
      </c>
      <c r="K313" s="127">
        <v>100.59285717843747</v>
      </c>
    </row>
    <row r="314" spans="2:11" ht="18" customHeight="1" x14ac:dyDescent="0.3">
      <c r="B314" s="34" t="s">
        <v>142</v>
      </c>
      <c r="C314" s="18" t="s">
        <v>135</v>
      </c>
      <c r="D314" s="134"/>
      <c r="E314" s="134"/>
      <c r="F314" s="17" t="s">
        <v>82</v>
      </c>
      <c r="G314" s="126">
        <v>101.4</v>
      </c>
      <c r="H314" s="127">
        <v>100.05289574798212</v>
      </c>
      <c r="I314" s="127">
        <v>103.72659307691535</v>
      </c>
      <c r="J314" s="127">
        <v>102.41165863589895</v>
      </c>
      <c r="K314" s="127">
        <v>103.71254399505509</v>
      </c>
    </row>
    <row r="315" spans="2:11" ht="18" customHeight="1" x14ac:dyDescent="0.3">
      <c r="B315" s="133" t="s">
        <v>115</v>
      </c>
      <c r="C315" s="18" t="s">
        <v>141</v>
      </c>
      <c r="D315" s="134"/>
      <c r="E315" s="134"/>
      <c r="F315" s="17" t="s">
        <v>82</v>
      </c>
      <c r="G315" s="15">
        <v>9570</v>
      </c>
      <c r="H315" s="15">
        <v>9690</v>
      </c>
      <c r="I315" s="131">
        <v>10328.070966231866</v>
      </c>
      <c r="J315" s="131">
        <v>10768.241414584909</v>
      </c>
      <c r="K315" s="131">
        <v>11380.646964790363</v>
      </c>
    </row>
    <row r="316" spans="2:11" ht="18" customHeight="1" x14ac:dyDescent="0.3">
      <c r="B316" s="20" t="s">
        <v>106</v>
      </c>
      <c r="C316" s="18" t="s">
        <v>135</v>
      </c>
      <c r="D316" s="134"/>
      <c r="E316" s="134"/>
      <c r="F316" s="17" t="s">
        <v>82</v>
      </c>
      <c r="G316" s="127">
        <v>105.46207168435228</v>
      </c>
      <c r="H316" s="127">
        <v>102.21297380815911</v>
      </c>
      <c r="I316" s="127">
        <v>102.78190905766182</v>
      </c>
      <c r="J316" s="127">
        <v>101.8182465129519</v>
      </c>
      <c r="K316" s="127">
        <v>101.91624439396585</v>
      </c>
    </row>
    <row r="317" spans="2:11" ht="18" customHeight="1" x14ac:dyDescent="0.3">
      <c r="B317" s="34" t="s">
        <v>142</v>
      </c>
      <c r="C317" s="18" t="s">
        <v>135</v>
      </c>
      <c r="D317" s="134"/>
      <c r="E317" s="134"/>
      <c r="F317" s="17" t="s">
        <v>82</v>
      </c>
      <c r="G317" s="126">
        <v>102.6</v>
      </c>
      <c r="H317" s="127">
        <v>99.061708825083869</v>
      </c>
      <c r="I317" s="127">
        <v>103.7</v>
      </c>
      <c r="J317" s="127">
        <v>102.39999999999999</v>
      </c>
      <c r="K317" s="127">
        <v>103.69999999999999</v>
      </c>
    </row>
    <row r="318" spans="2:11" ht="18" customHeight="1" x14ac:dyDescent="0.3">
      <c r="B318" s="124" t="s">
        <v>116</v>
      </c>
      <c r="C318" s="18" t="s">
        <v>141</v>
      </c>
      <c r="D318" s="134"/>
      <c r="E318" s="134"/>
      <c r="F318" s="17" t="s">
        <v>82</v>
      </c>
      <c r="G318" s="17">
        <v>9570</v>
      </c>
      <c r="H318" s="17">
        <v>9690</v>
      </c>
      <c r="I318" s="26">
        <v>10328.070966231866</v>
      </c>
      <c r="J318" s="26">
        <v>10768.241414584909</v>
      </c>
      <c r="K318" s="26">
        <v>11380.646964790363</v>
      </c>
    </row>
    <row r="319" spans="2:11" ht="18" customHeight="1" x14ac:dyDescent="0.3">
      <c r="B319" s="20" t="s">
        <v>106</v>
      </c>
      <c r="C319" s="18" t="s">
        <v>135</v>
      </c>
      <c r="D319" s="134"/>
      <c r="E319" s="134"/>
      <c r="F319" s="17" t="s">
        <v>82</v>
      </c>
      <c r="G319" s="127">
        <v>105.46207168435228</v>
      </c>
      <c r="H319" s="127">
        <v>102.21297380815911</v>
      </c>
      <c r="I319" s="127">
        <v>102.78190905766182</v>
      </c>
      <c r="J319" s="127">
        <v>101.8182465129519</v>
      </c>
      <c r="K319" s="127">
        <v>101.91624439396585</v>
      </c>
    </row>
    <row r="320" spans="2:11" ht="18" customHeight="1" x14ac:dyDescent="0.3">
      <c r="B320" s="34" t="s">
        <v>142</v>
      </c>
      <c r="C320" s="18" t="s">
        <v>135</v>
      </c>
      <c r="D320" s="134"/>
      <c r="E320" s="134"/>
      <c r="F320" s="17" t="s">
        <v>82</v>
      </c>
      <c r="G320" s="126">
        <v>102.6</v>
      </c>
      <c r="H320" s="126">
        <v>117.4</v>
      </c>
      <c r="I320" s="126">
        <v>103.7</v>
      </c>
      <c r="J320" s="126">
        <v>102.4</v>
      </c>
      <c r="K320" s="126">
        <v>103.7</v>
      </c>
    </row>
    <row r="321" spans="2:11" ht="18" customHeight="1" x14ac:dyDescent="0.3">
      <c r="B321" s="130" t="s">
        <v>121</v>
      </c>
      <c r="C321" s="18" t="s">
        <v>141</v>
      </c>
      <c r="D321" s="134"/>
      <c r="E321" s="134"/>
      <c r="F321" s="17" t="s">
        <v>82</v>
      </c>
      <c r="G321" s="15">
        <v>29410</v>
      </c>
      <c r="H321" s="15">
        <v>29430</v>
      </c>
      <c r="I321" s="131">
        <v>30561.855326086956</v>
      </c>
      <c r="J321" s="131">
        <v>31339.315867826092</v>
      </c>
      <c r="K321" s="131">
        <v>32544.473681363485</v>
      </c>
    </row>
    <row r="322" spans="2:11" ht="18" customHeight="1" x14ac:dyDescent="0.3">
      <c r="B322" s="20" t="s">
        <v>106</v>
      </c>
      <c r="C322" s="18" t="s">
        <v>135</v>
      </c>
      <c r="D322" s="134"/>
      <c r="E322" s="134"/>
      <c r="F322" s="17" t="s">
        <v>82</v>
      </c>
      <c r="G322" s="127">
        <v>91.364923432533956</v>
      </c>
      <c r="H322" s="127">
        <v>100.03984643311175</v>
      </c>
      <c r="I322" s="127">
        <v>100.13276854017829</v>
      </c>
      <c r="J322" s="127">
        <v>100.1325924990529</v>
      </c>
      <c r="K322" s="127">
        <v>100.13241692414402</v>
      </c>
    </row>
    <row r="323" spans="2:11" ht="18" customHeight="1" x14ac:dyDescent="0.3">
      <c r="B323" s="34" t="s">
        <v>142</v>
      </c>
      <c r="C323" s="18" t="s">
        <v>135</v>
      </c>
      <c r="D323" s="134"/>
      <c r="E323" s="134"/>
      <c r="F323" s="17" t="s">
        <v>82</v>
      </c>
      <c r="G323" s="126">
        <v>98.2</v>
      </c>
      <c r="H323" s="127">
        <v>100.02814643178395</v>
      </c>
      <c r="I323" s="127">
        <v>103.70823173072769</v>
      </c>
      <c r="J323" s="127">
        <v>102.40810636581669</v>
      </c>
      <c r="K323" s="127">
        <v>103.70818691835898</v>
      </c>
    </row>
    <row r="324" spans="2:11" ht="18" customHeight="1" x14ac:dyDescent="0.3">
      <c r="B324" s="124" t="s">
        <v>122</v>
      </c>
      <c r="C324" s="18" t="s">
        <v>141</v>
      </c>
      <c r="D324" s="134"/>
      <c r="E324" s="134"/>
      <c r="F324" s="17" t="s">
        <v>82</v>
      </c>
      <c r="G324" s="17">
        <v>25620</v>
      </c>
      <c r="H324" s="17">
        <v>25620</v>
      </c>
      <c r="I324" s="26">
        <v>26567.94</v>
      </c>
      <c r="J324" s="26">
        <v>27205.570560000004</v>
      </c>
      <c r="K324" s="26">
        <v>28212.176670720004</v>
      </c>
    </row>
    <row r="325" spans="2:11" ht="18" customHeight="1" x14ac:dyDescent="0.3">
      <c r="B325" s="20" t="s">
        <v>106</v>
      </c>
      <c r="C325" s="18" t="s">
        <v>135</v>
      </c>
      <c r="D325" s="134"/>
      <c r="E325" s="134"/>
      <c r="F325" s="17" t="s">
        <v>82</v>
      </c>
      <c r="G325" s="127">
        <v>101.09210047324353</v>
      </c>
      <c r="H325" s="127">
        <v>100</v>
      </c>
      <c r="I325" s="127">
        <v>100</v>
      </c>
      <c r="J325" s="127">
        <v>100</v>
      </c>
      <c r="K325" s="127">
        <v>100</v>
      </c>
    </row>
    <row r="326" spans="2:11" ht="18" customHeight="1" x14ac:dyDescent="0.3">
      <c r="B326" s="34" t="s">
        <v>142</v>
      </c>
      <c r="C326" s="18" t="s">
        <v>135</v>
      </c>
      <c r="D326" s="134"/>
      <c r="E326" s="134"/>
      <c r="F326" s="17" t="s">
        <v>82</v>
      </c>
      <c r="G326" s="126">
        <v>107.7</v>
      </c>
      <c r="H326" s="127">
        <v>117.4</v>
      </c>
      <c r="I326" s="126">
        <v>103.7</v>
      </c>
      <c r="J326" s="126">
        <v>102.4</v>
      </c>
      <c r="K326" s="126">
        <v>103.7</v>
      </c>
    </row>
    <row r="327" spans="2:11" ht="18" customHeight="1" x14ac:dyDescent="0.3">
      <c r="B327" s="124" t="s">
        <v>125</v>
      </c>
      <c r="C327" s="18" t="s">
        <v>141</v>
      </c>
      <c r="D327" s="134"/>
      <c r="E327" s="134"/>
      <c r="F327" s="17" t="s">
        <v>82</v>
      </c>
      <c r="G327" s="17">
        <v>3790</v>
      </c>
      <c r="H327" s="17">
        <v>3810</v>
      </c>
      <c r="I327" s="26">
        <v>3993.9153260869571</v>
      </c>
      <c r="J327" s="26">
        <v>4133.7453078260878</v>
      </c>
      <c r="K327" s="26">
        <v>4332.2970106434796</v>
      </c>
    </row>
    <row r="328" spans="2:11" ht="18" customHeight="1" x14ac:dyDescent="0.3">
      <c r="B328" s="20" t="s">
        <v>106</v>
      </c>
      <c r="C328" s="18" t="s">
        <v>135</v>
      </c>
      <c r="D328" s="134"/>
      <c r="E328" s="134"/>
      <c r="F328" s="17" t="s">
        <v>82</v>
      </c>
      <c r="G328" s="127">
        <v>53.941176470588239</v>
      </c>
      <c r="H328" s="127">
        <v>100.32715376226827</v>
      </c>
      <c r="I328" s="127">
        <v>101.08695652173914</v>
      </c>
      <c r="J328" s="127">
        <v>101.0752688172043</v>
      </c>
      <c r="K328" s="127">
        <v>101.06382978723406</v>
      </c>
    </row>
    <row r="329" spans="2:11" ht="18" customHeight="1" x14ac:dyDescent="0.3">
      <c r="B329" s="34" t="s">
        <v>142</v>
      </c>
      <c r="C329" s="18" t="s">
        <v>135</v>
      </c>
      <c r="D329" s="134"/>
      <c r="E329" s="134"/>
      <c r="F329" s="17" t="s">
        <v>82</v>
      </c>
      <c r="G329" s="126">
        <v>104.2</v>
      </c>
      <c r="H329" s="126">
        <v>117.4</v>
      </c>
      <c r="I329" s="126">
        <v>103.7</v>
      </c>
      <c r="J329" s="126">
        <v>102.4</v>
      </c>
      <c r="K329" s="126">
        <v>103.7</v>
      </c>
    </row>
    <row r="330" spans="2:11" ht="36.75" customHeight="1" x14ac:dyDescent="0.3">
      <c r="B330" s="130" t="s">
        <v>127</v>
      </c>
      <c r="C330" s="18" t="s">
        <v>141</v>
      </c>
      <c r="D330" s="134"/>
      <c r="E330" s="134"/>
      <c r="F330" s="17" t="s">
        <v>82</v>
      </c>
      <c r="G330" s="15">
        <v>51900</v>
      </c>
      <c r="H330" s="15">
        <v>52100</v>
      </c>
      <c r="I330" s="131">
        <v>54409.707047436175</v>
      </c>
      <c r="J330" s="131">
        <v>56106.715233149291</v>
      </c>
      <c r="K330" s="131">
        <v>58588.312396363712</v>
      </c>
    </row>
    <row r="331" spans="2:11" ht="18" customHeight="1" x14ac:dyDescent="0.3">
      <c r="B331" s="20" t="s">
        <v>106</v>
      </c>
      <c r="C331" s="18" t="s">
        <v>135</v>
      </c>
      <c r="D331" s="134"/>
      <c r="E331" s="134"/>
      <c r="F331" s="17" t="s">
        <v>82</v>
      </c>
      <c r="G331" s="127">
        <v>103.04392115751686</v>
      </c>
      <c r="H331" s="127">
        <v>100.36797874668397</v>
      </c>
      <c r="I331" s="127">
        <v>100.70705776376965</v>
      </c>
      <c r="J331" s="127">
        <v>100.70209355676761</v>
      </c>
      <c r="K331" s="127">
        <v>100.69719857052606</v>
      </c>
    </row>
    <row r="332" spans="2:11" ht="18" customHeight="1" x14ac:dyDescent="0.3">
      <c r="B332" s="34" t="s">
        <v>142</v>
      </c>
      <c r="C332" s="18" t="s">
        <v>135</v>
      </c>
      <c r="D332" s="134"/>
      <c r="E332" s="134"/>
      <c r="F332" s="17" t="s">
        <v>82</v>
      </c>
      <c r="G332" s="126">
        <v>103.2</v>
      </c>
      <c r="H332" s="126">
        <v>100.01731399621039</v>
      </c>
      <c r="I332" s="126">
        <v>103.7</v>
      </c>
      <c r="J332" s="126">
        <v>102.4</v>
      </c>
      <c r="K332" s="126">
        <v>103.7</v>
      </c>
    </row>
    <row r="333" spans="2:11" ht="18" customHeight="1" x14ac:dyDescent="0.3">
      <c r="B333" s="130" t="s">
        <v>131</v>
      </c>
      <c r="C333" s="18" t="s">
        <v>141</v>
      </c>
      <c r="D333" s="134"/>
      <c r="E333" s="134"/>
      <c r="F333" s="17" t="s">
        <v>82</v>
      </c>
      <c r="G333" s="15">
        <v>10350</v>
      </c>
      <c r="H333" s="15">
        <v>10785</v>
      </c>
      <c r="I333" s="131">
        <v>11208.514011901656</v>
      </c>
      <c r="J333" s="131">
        <v>11499.819330785607</v>
      </c>
      <c r="K333" s="131">
        <v>11948.438764979124</v>
      </c>
    </row>
    <row r="334" spans="2:11" ht="18" customHeight="1" x14ac:dyDescent="0.3">
      <c r="B334" s="20" t="s">
        <v>106</v>
      </c>
      <c r="C334" s="18" t="s">
        <v>135</v>
      </c>
      <c r="D334" s="134"/>
      <c r="E334" s="134"/>
      <c r="F334" s="17" t="s">
        <v>82</v>
      </c>
      <c r="G334" s="127">
        <v>101.53581608178843</v>
      </c>
      <c r="H334" s="127">
        <v>102.17686398564693</v>
      </c>
      <c r="I334" s="127">
        <v>100.29512225914468</v>
      </c>
      <c r="J334" s="127">
        <v>100.33143977669967</v>
      </c>
      <c r="K334" s="127">
        <v>100.33034488235926</v>
      </c>
    </row>
    <row r="335" spans="2:11" ht="18" customHeight="1" x14ac:dyDescent="0.3">
      <c r="B335" s="34" t="s">
        <v>142</v>
      </c>
      <c r="C335" s="18" t="s">
        <v>135</v>
      </c>
      <c r="D335" s="134"/>
      <c r="E335" s="134"/>
      <c r="F335" s="17" t="s">
        <v>82</v>
      </c>
      <c r="G335" s="126">
        <v>102.2</v>
      </c>
      <c r="H335" s="127">
        <v>101.98287017828451</v>
      </c>
      <c r="I335" s="127">
        <v>103.62107118993106</v>
      </c>
      <c r="J335" s="127">
        <v>102.26003423803691</v>
      </c>
      <c r="K335" s="127">
        <v>103.55899799581103</v>
      </c>
    </row>
    <row r="336" spans="2:11" ht="18" customHeight="1" x14ac:dyDescent="0.3">
      <c r="B336" s="124" t="s">
        <v>132</v>
      </c>
      <c r="C336" s="18" t="s">
        <v>141</v>
      </c>
      <c r="D336" s="134"/>
      <c r="E336" s="134"/>
      <c r="F336" s="17" t="s">
        <v>82</v>
      </c>
      <c r="G336" s="17">
        <v>6950</v>
      </c>
      <c r="H336" s="17">
        <v>7280</v>
      </c>
      <c r="I336" s="26">
        <v>7557.7267263120366</v>
      </c>
      <c r="J336" s="26">
        <v>7739.1121677435267</v>
      </c>
      <c r="K336" s="26">
        <v>8025.4593179500371</v>
      </c>
    </row>
    <row r="337" spans="2:11" ht="18" customHeight="1" x14ac:dyDescent="0.3">
      <c r="B337" s="20" t="s">
        <v>106</v>
      </c>
      <c r="C337" s="18" t="s">
        <v>135</v>
      </c>
      <c r="D337" s="134"/>
      <c r="E337" s="134"/>
      <c r="F337" s="17" t="s">
        <v>82</v>
      </c>
      <c r="G337" s="127">
        <v>100.18775787329608</v>
      </c>
      <c r="H337" s="127">
        <v>100.18870924440715</v>
      </c>
      <c r="I337" s="127">
        <v>100.11082696165022</v>
      </c>
      <c r="J337" s="127">
        <v>100</v>
      </c>
      <c r="K337" s="127">
        <v>100</v>
      </c>
    </row>
    <row r="338" spans="2:11" ht="18" customHeight="1" x14ac:dyDescent="0.3">
      <c r="B338" s="34" t="s">
        <v>142</v>
      </c>
      <c r="C338" s="18" t="s">
        <v>135</v>
      </c>
      <c r="D338" s="134"/>
      <c r="E338" s="134"/>
      <c r="F338" s="17" t="s">
        <v>82</v>
      </c>
      <c r="G338" s="126">
        <v>103.8</v>
      </c>
      <c r="H338" s="126">
        <v>104.55090421747929</v>
      </c>
      <c r="I338" s="126">
        <v>103.7</v>
      </c>
      <c r="J338" s="126">
        <v>102.4</v>
      </c>
      <c r="K338" s="127">
        <v>103.7</v>
      </c>
    </row>
    <row r="339" spans="2:11" ht="18" customHeight="1" x14ac:dyDescent="0.3">
      <c r="B339" s="124" t="s">
        <v>134</v>
      </c>
      <c r="C339" s="18" t="s">
        <v>141</v>
      </c>
      <c r="D339" s="134"/>
      <c r="E339" s="134"/>
      <c r="F339" s="17" t="s">
        <v>82</v>
      </c>
      <c r="G339" s="17">
        <v>3400</v>
      </c>
      <c r="H339" s="17">
        <v>3505</v>
      </c>
      <c r="I339" s="26">
        <v>3650.7872855896189</v>
      </c>
      <c r="J339" s="26">
        <v>3760.707163042081</v>
      </c>
      <c r="K339" s="26">
        <v>3922.9794470290863</v>
      </c>
    </row>
    <row r="340" spans="2:11" ht="18" customHeight="1" x14ac:dyDescent="0.3">
      <c r="B340" s="20" t="s">
        <v>106</v>
      </c>
      <c r="C340" s="18" t="s">
        <v>135</v>
      </c>
      <c r="D340" s="134"/>
      <c r="E340" s="134"/>
      <c r="F340" s="17" t="s">
        <v>82</v>
      </c>
      <c r="G340" s="127">
        <v>102.68488345175135</v>
      </c>
      <c r="H340" s="127">
        <v>103.83032962078218</v>
      </c>
      <c r="I340" s="127">
        <v>100.44301736160406</v>
      </c>
      <c r="J340" s="127">
        <v>100.59653717445075</v>
      </c>
      <c r="K340" s="127">
        <v>100.59299971073183</v>
      </c>
    </row>
    <row r="341" spans="2:11" ht="18" customHeight="1" x14ac:dyDescent="0.3">
      <c r="B341" s="34" t="s">
        <v>142</v>
      </c>
      <c r="C341" s="18" t="s">
        <v>135</v>
      </c>
      <c r="D341" s="134"/>
      <c r="E341" s="134"/>
      <c r="F341" s="17" t="s">
        <v>82</v>
      </c>
      <c r="G341" s="127">
        <v>104</v>
      </c>
      <c r="H341" s="126">
        <v>99.285281738606741</v>
      </c>
      <c r="I341" s="126">
        <v>103.7</v>
      </c>
      <c r="J341" s="126">
        <v>102.4</v>
      </c>
      <c r="K341" s="127">
        <v>103.7</v>
      </c>
    </row>
    <row r="342" spans="2:11" ht="18.75" customHeight="1" x14ac:dyDescent="0.3">
      <c r="B342" s="19" t="s">
        <v>206</v>
      </c>
      <c r="C342" s="19"/>
      <c r="D342" s="19"/>
      <c r="E342" s="19"/>
      <c r="F342" s="76"/>
      <c r="G342" s="76"/>
      <c r="H342" s="76"/>
      <c r="I342" s="76"/>
      <c r="J342" s="76"/>
    </row>
    <row r="343" spans="2:11" ht="18.75" customHeight="1" x14ac:dyDescent="0.3">
      <c r="B343" s="136" t="s">
        <v>145</v>
      </c>
      <c r="C343" s="137" t="s">
        <v>43</v>
      </c>
      <c r="D343" s="134"/>
      <c r="E343" s="134"/>
      <c r="F343" s="138">
        <v>1</v>
      </c>
      <c r="G343" s="138">
        <v>1</v>
      </c>
      <c r="H343" s="138">
        <v>1</v>
      </c>
      <c r="I343" s="138">
        <v>1</v>
      </c>
      <c r="J343" s="138">
        <v>1</v>
      </c>
      <c r="K343" s="138">
        <v>1</v>
      </c>
    </row>
    <row r="344" spans="2:11" ht="18.75" customHeight="1" x14ac:dyDescent="0.3">
      <c r="B344" s="139" t="s">
        <v>146</v>
      </c>
      <c r="C344" s="140" t="s">
        <v>197</v>
      </c>
      <c r="D344" s="134"/>
      <c r="E344" s="134"/>
      <c r="F344" s="141">
        <v>0</v>
      </c>
      <c r="G344" s="138">
        <v>0</v>
      </c>
      <c r="H344" s="141">
        <v>0</v>
      </c>
      <c r="I344" s="141">
        <v>0</v>
      </c>
      <c r="J344" s="141">
        <v>0</v>
      </c>
      <c r="K344" s="141">
        <v>0</v>
      </c>
    </row>
    <row r="345" spans="2:11" ht="38.25" customHeight="1" x14ac:dyDescent="0.3">
      <c r="B345" s="142" t="s">
        <v>147</v>
      </c>
      <c r="C345" s="143"/>
      <c r="D345" s="18"/>
      <c r="E345" s="18"/>
      <c r="F345" s="17"/>
      <c r="G345" s="144"/>
      <c r="H345" s="17">
        <v>116.5</v>
      </c>
      <c r="I345" s="17">
        <v>109</v>
      </c>
      <c r="J345" s="22">
        <v>104.6</v>
      </c>
      <c r="K345" s="22">
        <v>104</v>
      </c>
    </row>
    <row r="346" spans="2:11" ht="47.25" customHeight="1" x14ac:dyDescent="0.3">
      <c r="B346" s="145" t="s">
        <v>323</v>
      </c>
      <c r="C346" s="146"/>
      <c r="D346" s="134"/>
      <c r="E346" s="134"/>
      <c r="F346" s="147"/>
      <c r="G346" s="138"/>
      <c r="H346" s="147"/>
      <c r="I346" s="147"/>
      <c r="J346" s="147"/>
      <c r="K346" s="147"/>
    </row>
    <row r="347" spans="2:11" ht="18.75" customHeight="1" x14ac:dyDescent="0.3">
      <c r="B347" s="148" t="s">
        <v>324</v>
      </c>
      <c r="C347" s="137" t="s">
        <v>198</v>
      </c>
      <c r="D347" s="134"/>
      <c r="E347" s="134"/>
      <c r="F347" s="149">
        <v>128.53899999999999</v>
      </c>
      <c r="G347" s="150">
        <v>130.69998625938629</v>
      </c>
      <c r="H347" s="150">
        <v>152.74035883945493</v>
      </c>
      <c r="I347" s="150">
        <v>166.64662533952185</v>
      </c>
      <c r="J347" s="150">
        <v>174.31237010513982</v>
      </c>
      <c r="K347" s="150">
        <v>181.2848649093454</v>
      </c>
    </row>
    <row r="348" spans="2:11" ht="18.75" customHeight="1" x14ac:dyDescent="0.3">
      <c r="B348" s="139" t="s">
        <v>148</v>
      </c>
      <c r="C348" s="137" t="s">
        <v>198</v>
      </c>
      <c r="D348" s="134"/>
      <c r="E348" s="134"/>
      <c r="F348" s="149">
        <v>75.626694979999996</v>
      </c>
      <c r="G348" s="149">
        <v>73.934104000000005</v>
      </c>
      <c r="H348" s="149">
        <v>74.183215000000004</v>
      </c>
      <c r="I348" s="149">
        <v>74.287553000000003</v>
      </c>
      <c r="J348" s="149">
        <v>74.287553000000003</v>
      </c>
      <c r="K348" s="149">
        <v>74.287553000000003</v>
      </c>
    </row>
    <row r="349" spans="2:11" ht="18.75" customHeight="1" x14ac:dyDescent="0.3">
      <c r="B349" s="139" t="s">
        <v>149</v>
      </c>
      <c r="C349" s="75" t="s">
        <v>135</v>
      </c>
      <c r="D349" s="134"/>
      <c r="E349" s="134"/>
      <c r="F349" s="149">
        <v>84.5</v>
      </c>
      <c r="G349" s="149">
        <v>97.761913329086241</v>
      </c>
      <c r="H349" s="149">
        <v>100.33693652390782</v>
      </c>
      <c r="I349" s="149">
        <v>100.14064906731261</v>
      </c>
      <c r="J349" s="149">
        <v>100</v>
      </c>
      <c r="K349" s="149">
        <v>100</v>
      </c>
    </row>
    <row r="350" spans="2:11" ht="18.75" customHeight="1" x14ac:dyDescent="0.3">
      <c r="B350" s="139" t="s">
        <v>325</v>
      </c>
      <c r="C350" s="75"/>
      <c r="D350" s="134"/>
      <c r="E350" s="134"/>
      <c r="F350" s="149"/>
      <c r="G350" s="149"/>
      <c r="H350" s="149"/>
      <c r="I350" s="149"/>
      <c r="J350" s="149"/>
      <c r="K350" s="149"/>
    </row>
    <row r="351" spans="2:11" ht="27.75" customHeight="1" x14ac:dyDescent="0.3">
      <c r="B351" s="151" t="s">
        <v>326</v>
      </c>
      <c r="C351" s="75"/>
      <c r="D351" s="134"/>
      <c r="E351" s="134"/>
      <c r="F351" s="149"/>
      <c r="G351" s="149"/>
      <c r="H351" s="149"/>
      <c r="I351" s="149"/>
      <c r="J351" s="149"/>
      <c r="K351" s="149"/>
    </row>
    <row r="352" spans="2:11" ht="18.75" customHeight="1" x14ac:dyDescent="0.3">
      <c r="B352" s="139" t="s">
        <v>150</v>
      </c>
      <c r="C352" s="137" t="s">
        <v>198</v>
      </c>
      <c r="D352" s="134"/>
      <c r="E352" s="134"/>
      <c r="F352" s="150">
        <v>11.638999999999999</v>
      </c>
      <c r="G352" s="150">
        <v>13.238162288270463</v>
      </c>
      <c r="H352" s="150">
        <v>15.512503273936247</v>
      </c>
      <c r="I352" s="150">
        <v>17.006776755420773</v>
      </c>
      <c r="J352" s="150">
        <v>17.789088486170129</v>
      </c>
      <c r="K352" s="150">
        <v>18.500652025616937</v>
      </c>
    </row>
    <row r="353" spans="2:11" ht="18.75" customHeight="1" x14ac:dyDescent="0.3">
      <c r="B353" s="139" t="s">
        <v>151</v>
      </c>
      <c r="C353" s="137" t="s">
        <v>198</v>
      </c>
      <c r="D353" s="134"/>
      <c r="E353" s="134"/>
      <c r="F353" s="149">
        <v>14.277113000000002</v>
      </c>
      <c r="G353" s="149">
        <v>13.611688000000001</v>
      </c>
      <c r="H353" s="149">
        <v>13.69116</v>
      </c>
      <c r="I353" s="149">
        <v>13.770631999999999</v>
      </c>
      <c r="J353" s="149">
        <v>13.770631999999999</v>
      </c>
      <c r="K353" s="149">
        <v>13.770631999999999</v>
      </c>
    </row>
    <row r="354" spans="2:11" ht="18.75" customHeight="1" x14ac:dyDescent="0.3">
      <c r="B354" s="121" t="s">
        <v>327</v>
      </c>
      <c r="C354" s="75" t="s">
        <v>135</v>
      </c>
      <c r="D354" s="134"/>
      <c r="E354" s="134"/>
      <c r="F354" s="149">
        <v>93.3</v>
      </c>
      <c r="G354" s="149">
        <v>95.339218790241404</v>
      </c>
      <c r="H354" s="149">
        <v>100.58385117260988</v>
      </c>
      <c r="I354" s="149">
        <v>100.5804621376129</v>
      </c>
      <c r="J354" s="149">
        <v>100</v>
      </c>
      <c r="K354" s="149">
        <v>100</v>
      </c>
    </row>
    <row r="355" spans="2:11" ht="25.5" customHeight="1" x14ac:dyDescent="0.3">
      <c r="B355" s="148" t="s">
        <v>328</v>
      </c>
      <c r="C355" s="75"/>
      <c r="D355" s="134"/>
      <c r="E355" s="134"/>
      <c r="F355" s="149"/>
      <c r="G355" s="149"/>
      <c r="H355" s="149"/>
      <c r="I355" s="149"/>
      <c r="J355" s="149"/>
      <c r="K355" s="149"/>
    </row>
    <row r="356" spans="2:11" ht="18.75" customHeight="1" x14ac:dyDescent="0.3">
      <c r="B356" s="139" t="s">
        <v>152</v>
      </c>
      <c r="C356" s="137" t="s">
        <v>198</v>
      </c>
      <c r="D356" s="134"/>
      <c r="E356" s="134"/>
      <c r="F356" s="150">
        <v>0.371</v>
      </c>
      <c r="G356" s="150">
        <v>0</v>
      </c>
      <c r="H356" s="150">
        <v>0</v>
      </c>
      <c r="I356" s="150">
        <v>0</v>
      </c>
      <c r="J356" s="150">
        <v>0</v>
      </c>
      <c r="K356" s="150">
        <v>0</v>
      </c>
    </row>
    <row r="357" spans="2:11" ht="18.75" customHeight="1" x14ac:dyDescent="0.3">
      <c r="B357" s="139" t="s">
        <v>151</v>
      </c>
      <c r="C357" s="137" t="s">
        <v>198</v>
      </c>
      <c r="D357" s="134"/>
      <c r="E357" s="134"/>
      <c r="F357" s="149">
        <v>1.0132780000000001E-2</v>
      </c>
      <c r="G357" s="149">
        <v>0</v>
      </c>
      <c r="H357" s="149">
        <v>0</v>
      </c>
      <c r="I357" s="149">
        <v>0</v>
      </c>
      <c r="J357" s="149">
        <v>0</v>
      </c>
      <c r="K357" s="149">
        <v>0</v>
      </c>
    </row>
    <row r="358" spans="2:11" ht="18.75" customHeight="1" x14ac:dyDescent="0.3">
      <c r="B358" s="139" t="s">
        <v>153</v>
      </c>
      <c r="C358" s="75" t="s">
        <v>135</v>
      </c>
      <c r="D358" s="134"/>
      <c r="E358" s="134"/>
      <c r="F358" s="149" t="s">
        <v>307</v>
      </c>
      <c r="G358" s="149">
        <v>0</v>
      </c>
      <c r="H358" s="149">
        <v>0</v>
      </c>
      <c r="I358" s="149">
        <v>0</v>
      </c>
      <c r="J358" s="149">
        <v>0</v>
      </c>
      <c r="K358" s="149">
        <v>0</v>
      </c>
    </row>
    <row r="359" spans="2:11" ht="23.25" customHeight="1" x14ac:dyDescent="0.3">
      <c r="B359" s="152" t="s">
        <v>329</v>
      </c>
      <c r="C359" s="75"/>
      <c r="D359" s="134"/>
      <c r="E359" s="134"/>
      <c r="F359" s="153"/>
      <c r="G359" s="153"/>
      <c r="H359" s="149"/>
      <c r="I359" s="149"/>
      <c r="J359" s="149"/>
      <c r="K359" s="149"/>
    </row>
    <row r="360" spans="2:11" ht="18.75" customHeight="1" x14ac:dyDescent="0.3">
      <c r="B360" s="139" t="s">
        <v>152</v>
      </c>
      <c r="C360" s="137" t="s">
        <v>198</v>
      </c>
      <c r="D360" s="134"/>
      <c r="E360" s="134"/>
      <c r="F360" s="150">
        <v>116.529</v>
      </c>
      <c r="G360" s="150">
        <v>117.46182397111582</v>
      </c>
      <c r="H360" s="150">
        <v>137.22785556551867</v>
      </c>
      <c r="I360" s="150">
        <v>149.63984858410106</v>
      </c>
      <c r="J360" s="150">
        <v>156.52328161896969</v>
      </c>
      <c r="K360" s="150">
        <v>162.78421288372846</v>
      </c>
    </row>
    <row r="361" spans="2:11" ht="18.75" customHeight="1" x14ac:dyDescent="0.3">
      <c r="B361" s="139" t="s">
        <v>151</v>
      </c>
      <c r="C361" s="137" t="s">
        <v>198</v>
      </c>
      <c r="D361" s="134"/>
      <c r="E361" s="134"/>
      <c r="F361" s="149">
        <v>61.339449199999997</v>
      </c>
      <c r="G361" s="149">
        <v>60.322416000000004</v>
      </c>
      <c r="H361" s="149">
        <v>60.492055000000001</v>
      </c>
      <c r="I361" s="149">
        <v>60.516921000000004</v>
      </c>
      <c r="J361" s="149">
        <v>60.516921000000004</v>
      </c>
      <c r="K361" s="149">
        <v>60.516921000000004</v>
      </c>
    </row>
    <row r="362" spans="2:11" ht="18.75" customHeight="1" x14ac:dyDescent="0.3">
      <c r="B362" s="139" t="s">
        <v>154</v>
      </c>
      <c r="C362" s="75" t="s">
        <v>135</v>
      </c>
      <c r="D362" s="134"/>
      <c r="E362" s="134"/>
      <c r="F362" s="149">
        <v>83.2</v>
      </c>
      <c r="G362" s="149">
        <v>98.341959027568194</v>
      </c>
      <c r="H362" s="149">
        <v>100.28122050018686</v>
      </c>
      <c r="I362" s="149">
        <v>100.04110622461081</v>
      </c>
      <c r="J362" s="149">
        <v>100</v>
      </c>
      <c r="K362" s="149">
        <v>100</v>
      </c>
    </row>
    <row r="363" spans="2:11" ht="39" customHeight="1" x14ac:dyDescent="0.3">
      <c r="B363" s="154" t="s">
        <v>155</v>
      </c>
      <c r="C363" s="75" t="s">
        <v>104</v>
      </c>
      <c r="D363" s="134"/>
      <c r="E363" s="134"/>
      <c r="F363" s="149">
        <v>8397</v>
      </c>
      <c r="G363" s="149">
        <v>9414</v>
      </c>
      <c r="H363" s="149">
        <v>12000</v>
      </c>
      <c r="I363" s="149">
        <v>12000</v>
      </c>
      <c r="J363" s="149">
        <v>12000</v>
      </c>
      <c r="K363" s="149">
        <v>12000</v>
      </c>
    </row>
    <row r="364" spans="2:11" ht="41.25" customHeight="1" x14ac:dyDescent="0.3">
      <c r="B364" s="151" t="s">
        <v>156</v>
      </c>
      <c r="C364" s="75" t="s">
        <v>104</v>
      </c>
      <c r="D364" s="134"/>
      <c r="E364" s="134"/>
      <c r="F364" s="149">
        <v>6721</v>
      </c>
      <c r="G364" s="149">
        <v>8871</v>
      </c>
      <c r="H364" s="149">
        <v>10397</v>
      </c>
      <c r="I364" s="149">
        <v>9727</v>
      </c>
      <c r="J364" s="149">
        <v>9279</v>
      </c>
      <c r="K364" s="149">
        <v>9226</v>
      </c>
    </row>
    <row r="365" spans="2:11" ht="37.5" customHeight="1" x14ac:dyDescent="0.3">
      <c r="B365" s="151" t="s">
        <v>157</v>
      </c>
      <c r="C365" s="75" t="s">
        <v>104</v>
      </c>
      <c r="D365" s="134"/>
      <c r="E365" s="134"/>
      <c r="F365" s="149">
        <v>7148</v>
      </c>
      <c r="G365" s="149">
        <v>9020</v>
      </c>
      <c r="H365" s="149">
        <v>10571</v>
      </c>
      <c r="I365" s="149">
        <v>9891</v>
      </c>
      <c r="J365" s="149">
        <v>9435</v>
      </c>
      <c r="K365" s="149">
        <v>9381</v>
      </c>
    </row>
    <row r="366" spans="2:11" ht="42" customHeight="1" x14ac:dyDescent="0.3">
      <c r="B366" s="151" t="s">
        <v>158</v>
      </c>
      <c r="C366" s="75" t="s">
        <v>104</v>
      </c>
      <c r="D366" s="134"/>
      <c r="E366" s="134"/>
      <c r="F366" s="180">
        <v>-496</v>
      </c>
      <c r="G366" s="180">
        <v>-326</v>
      </c>
      <c r="H366" s="180">
        <v>-174</v>
      </c>
      <c r="I366" s="180">
        <v>-164</v>
      </c>
      <c r="J366" s="180">
        <v>-156</v>
      </c>
      <c r="K366" s="180">
        <v>-155</v>
      </c>
    </row>
    <row r="367" spans="2:11" ht="39.75" customHeight="1" x14ac:dyDescent="0.3">
      <c r="B367" s="148" t="s">
        <v>159</v>
      </c>
      <c r="C367" s="75"/>
      <c r="D367" s="134"/>
      <c r="E367" s="134"/>
      <c r="F367" s="149"/>
      <c r="G367" s="149"/>
      <c r="H367" s="149"/>
      <c r="I367" s="149"/>
      <c r="J367" s="149"/>
      <c r="K367" s="149"/>
    </row>
    <row r="368" spans="2:11" ht="18.75" customHeight="1" x14ac:dyDescent="0.3">
      <c r="B368" s="139" t="s">
        <v>160</v>
      </c>
      <c r="C368" s="137" t="s">
        <v>139</v>
      </c>
      <c r="D368" s="134"/>
      <c r="E368" s="134"/>
      <c r="F368" s="149">
        <v>0</v>
      </c>
      <c r="G368" s="149">
        <v>0</v>
      </c>
      <c r="H368" s="149">
        <v>0</v>
      </c>
      <c r="I368" s="149">
        <v>0</v>
      </c>
      <c r="J368" s="149">
        <v>0</v>
      </c>
      <c r="K368" s="149">
        <v>0</v>
      </c>
    </row>
    <row r="369" spans="2:11" ht="18.75" customHeight="1" x14ac:dyDescent="0.3">
      <c r="B369" s="139" t="s">
        <v>161</v>
      </c>
      <c r="C369" s="137" t="s">
        <v>139</v>
      </c>
      <c r="D369" s="134"/>
      <c r="E369" s="134"/>
      <c r="F369" s="149">
        <v>830</v>
      </c>
      <c r="G369" s="149">
        <v>829</v>
      </c>
      <c r="H369" s="149">
        <v>830</v>
      </c>
      <c r="I369" s="149">
        <v>831</v>
      </c>
      <c r="J369" s="149">
        <v>831</v>
      </c>
      <c r="K369" s="149">
        <v>831</v>
      </c>
    </row>
    <row r="370" spans="2:11" ht="18.75" customHeight="1" x14ac:dyDescent="0.3">
      <c r="B370" s="139" t="s">
        <v>162</v>
      </c>
      <c r="C370" s="137" t="s">
        <v>139</v>
      </c>
      <c r="D370" s="134"/>
      <c r="E370" s="134"/>
      <c r="F370" s="149">
        <v>285.5</v>
      </c>
      <c r="G370" s="149">
        <v>338.4</v>
      </c>
      <c r="H370" s="149">
        <v>339</v>
      </c>
      <c r="I370" s="149">
        <v>340</v>
      </c>
      <c r="J370" s="149">
        <v>340</v>
      </c>
      <c r="K370" s="149">
        <v>340</v>
      </c>
    </row>
    <row r="371" spans="2:11" ht="18.75" customHeight="1" x14ac:dyDescent="0.3">
      <c r="B371" s="139" t="s">
        <v>163</v>
      </c>
      <c r="C371" s="137" t="s">
        <v>139</v>
      </c>
      <c r="D371" s="134"/>
      <c r="E371" s="134"/>
      <c r="F371" s="149">
        <v>0</v>
      </c>
      <c r="G371" s="149">
        <v>0</v>
      </c>
      <c r="H371" s="149">
        <v>0</v>
      </c>
      <c r="I371" s="149">
        <v>0</v>
      </c>
      <c r="J371" s="149">
        <v>0</v>
      </c>
      <c r="K371" s="149">
        <v>0</v>
      </c>
    </row>
    <row r="372" spans="2:11" ht="18.75" customHeight="1" x14ac:dyDescent="0.3">
      <c r="B372" s="139" t="s">
        <v>164</v>
      </c>
      <c r="C372" s="137" t="s">
        <v>139</v>
      </c>
      <c r="D372" s="134"/>
      <c r="E372" s="134"/>
      <c r="F372" s="149">
        <v>148.47</v>
      </c>
      <c r="G372" s="149">
        <v>152</v>
      </c>
      <c r="H372" s="149">
        <v>153</v>
      </c>
      <c r="I372" s="149">
        <v>153</v>
      </c>
      <c r="J372" s="149">
        <v>153</v>
      </c>
      <c r="K372" s="149">
        <v>153</v>
      </c>
    </row>
    <row r="373" spans="2:11" ht="18.75" customHeight="1" x14ac:dyDescent="0.3">
      <c r="B373" s="139" t="s">
        <v>165</v>
      </c>
      <c r="C373" s="137" t="s">
        <v>139</v>
      </c>
      <c r="D373" s="134"/>
      <c r="E373" s="134"/>
      <c r="F373" s="149">
        <v>1134</v>
      </c>
      <c r="G373" s="149">
        <v>1084</v>
      </c>
      <c r="H373" s="149">
        <v>1087</v>
      </c>
      <c r="I373" s="149">
        <v>1088</v>
      </c>
      <c r="J373" s="149">
        <v>1088</v>
      </c>
      <c r="K373" s="149">
        <v>1088</v>
      </c>
    </row>
    <row r="374" spans="2:11" ht="18.75" customHeight="1" x14ac:dyDescent="0.3">
      <c r="B374" s="139" t="s">
        <v>166</v>
      </c>
      <c r="C374" s="137" t="s">
        <v>199</v>
      </c>
      <c r="D374" s="134"/>
      <c r="E374" s="134"/>
      <c r="F374" s="149">
        <v>1287</v>
      </c>
      <c r="G374" s="149">
        <v>1288</v>
      </c>
      <c r="H374" s="149">
        <v>1288</v>
      </c>
      <c r="I374" s="149">
        <v>1288</v>
      </c>
      <c r="J374" s="149">
        <v>1288</v>
      </c>
      <c r="K374" s="149">
        <v>1288</v>
      </c>
    </row>
    <row r="375" spans="2:11" ht="18.75" customHeight="1" x14ac:dyDescent="0.3">
      <c r="B375" s="139" t="s">
        <v>167</v>
      </c>
      <c r="C375" s="137" t="s">
        <v>139</v>
      </c>
      <c r="D375" s="134"/>
      <c r="E375" s="134"/>
      <c r="F375" s="149">
        <v>0.2</v>
      </c>
      <c r="G375" s="149">
        <v>0.2</v>
      </c>
      <c r="H375" s="149">
        <v>0.2</v>
      </c>
      <c r="I375" s="149">
        <v>0.2</v>
      </c>
      <c r="J375" s="149">
        <v>0.2</v>
      </c>
      <c r="K375" s="149">
        <v>0.2</v>
      </c>
    </row>
    <row r="376" spans="2:11" ht="18.75" customHeight="1" x14ac:dyDescent="0.3">
      <c r="B376" s="136" t="s">
        <v>168</v>
      </c>
      <c r="C376" s="155"/>
      <c r="D376" s="134"/>
      <c r="E376" s="134"/>
      <c r="F376" s="149"/>
      <c r="G376" s="149"/>
      <c r="H376" s="149"/>
      <c r="I376" s="149"/>
      <c r="J376" s="149"/>
      <c r="K376" s="149"/>
    </row>
    <row r="377" spans="2:11" ht="18.75" customHeight="1" x14ac:dyDescent="0.3">
      <c r="B377" s="145" t="s">
        <v>169</v>
      </c>
      <c r="C377" s="156"/>
      <c r="D377" s="134"/>
      <c r="E377" s="134"/>
      <c r="F377" s="149"/>
      <c r="G377" s="149"/>
      <c r="H377" s="149"/>
      <c r="I377" s="149"/>
      <c r="J377" s="149"/>
      <c r="K377" s="149"/>
    </row>
    <row r="378" spans="2:11" ht="18.75" customHeight="1" x14ac:dyDescent="0.3">
      <c r="B378" s="139" t="s">
        <v>160</v>
      </c>
      <c r="C378" s="137" t="s">
        <v>139</v>
      </c>
      <c r="D378" s="134"/>
      <c r="E378" s="134"/>
      <c r="F378" s="149">
        <v>0</v>
      </c>
      <c r="G378" s="149">
        <v>0</v>
      </c>
      <c r="H378" s="149">
        <v>0</v>
      </c>
      <c r="I378" s="149">
        <v>0</v>
      </c>
      <c r="J378" s="149">
        <v>0</v>
      </c>
      <c r="K378" s="149">
        <v>0</v>
      </c>
    </row>
    <row r="379" spans="2:11" ht="18.75" customHeight="1" x14ac:dyDescent="0.3">
      <c r="B379" s="139" t="s">
        <v>161</v>
      </c>
      <c r="C379" s="137" t="s">
        <v>139</v>
      </c>
      <c r="D379" s="134"/>
      <c r="E379" s="134"/>
      <c r="F379" s="149">
        <v>0</v>
      </c>
      <c r="G379" s="149">
        <v>0</v>
      </c>
      <c r="H379" s="149">
        <v>0</v>
      </c>
      <c r="I379" s="149">
        <v>0</v>
      </c>
      <c r="J379" s="149">
        <v>0</v>
      </c>
      <c r="K379" s="149">
        <v>0</v>
      </c>
    </row>
    <row r="380" spans="2:11" ht="18.75" customHeight="1" x14ac:dyDescent="0.3">
      <c r="B380" s="139" t="s">
        <v>170</v>
      </c>
      <c r="C380" s="137" t="s">
        <v>139</v>
      </c>
      <c r="D380" s="134"/>
      <c r="E380" s="134"/>
      <c r="F380" s="149">
        <v>0</v>
      </c>
      <c r="G380" s="149">
        <v>0</v>
      </c>
      <c r="H380" s="149">
        <v>0</v>
      </c>
      <c r="I380" s="149">
        <v>0</v>
      </c>
      <c r="J380" s="149">
        <v>0</v>
      </c>
      <c r="K380" s="149">
        <v>0</v>
      </c>
    </row>
    <row r="381" spans="2:11" ht="18.75" customHeight="1" x14ac:dyDescent="0.3">
      <c r="B381" s="139" t="s">
        <v>163</v>
      </c>
      <c r="C381" s="137" t="s">
        <v>139</v>
      </c>
      <c r="D381" s="134"/>
      <c r="E381" s="134"/>
      <c r="F381" s="149">
        <v>0</v>
      </c>
      <c r="G381" s="149">
        <v>0</v>
      </c>
      <c r="H381" s="149">
        <v>0</v>
      </c>
      <c r="I381" s="149">
        <v>0</v>
      </c>
      <c r="J381" s="149">
        <v>0</v>
      </c>
      <c r="K381" s="149">
        <v>0</v>
      </c>
    </row>
    <row r="382" spans="2:11" ht="18.75" customHeight="1" x14ac:dyDescent="0.3">
      <c r="B382" s="139" t="s">
        <v>171</v>
      </c>
      <c r="C382" s="137" t="s">
        <v>139</v>
      </c>
      <c r="D382" s="134"/>
      <c r="E382" s="134"/>
      <c r="F382" s="149">
        <v>15.5</v>
      </c>
      <c r="G382" s="149">
        <v>19</v>
      </c>
      <c r="H382" s="149">
        <v>19</v>
      </c>
      <c r="I382" s="149">
        <v>19</v>
      </c>
      <c r="J382" s="149">
        <v>19</v>
      </c>
      <c r="K382" s="149">
        <v>19</v>
      </c>
    </row>
    <row r="383" spans="2:11" ht="18.75" customHeight="1" x14ac:dyDescent="0.3">
      <c r="B383" s="139" t="s">
        <v>172</v>
      </c>
      <c r="C383" s="137" t="s">
        <v>139</v>
      </c>
      <c r="D383" s="134"/>
      <c r="E383" s="134"/>
      <c r="F383" s="149">
        <v>295</v>
      </c>
      <c r="G383" s="149">
        <v>311</v>
      </c>
      <c r="H383" s="149">
        <v>312</v>
      </c>
      <c r="I383" s="149">
        <v>313</v>
      </c>
      <c r="J383" s="149">
        <v>313</v>
      </c>
      <c r="K383" s="149">
        <v>313</v>
      </c>
    </row>
    <row r="384" spans="2:11" ht="18.75" customHeight="1" x14ac:dyDescent="0.3">
      <c r="B384" s="139" t="s">
        <v>166</v>
      </c>
      <c r="C384" s="137" t="s">
        <v>199</v>
      </c>
      <c r="D384" s="134"/>
      <c r="E384" s="134"/>
      <c r="F384" s="149">
        <v>0</v>
      </c>
      <c r="G384" s="149">
        <v>0</v>
      </c>
      <c r="H384" s="149">
        <v>0</v>
      </c>
      <c r="I384" s="149">
        <v>0</v>
      </c>
      <c r="J384" s="149">
        <v>0</v>
      </c>
      <c r="K384" s="149">
        <v>0</v>
      </c>
    </row>
    <row r="385" spans="2:11" ht="18.75" customHeight="1" x14ac:dyDescent="0.3">
      <c r="B385" s="157" t="s">
        <v>167</v>
      </c>
      <c r="C385" s="158" t="s">
        <v>139</v>
      </c>
      <c r="D385" s="134"/>
      <c r="E385" s="134"/>
      <c r="F385" s="149">
        <v>0</v>
      </c>
      <c r="G385" s="149">
        <v>0</v>
      </c>
      <c r="H385" s="149">
        <v>0</v>
      </c>
      <c r="I385" s="149">
        <v>0</v>
      </c>
      <c r="J385" s="149">
        <v>0</v>
      </c>
      <c r="K385" s="149">
        <v>0</v>
      </c>
    </row>
    <row r="386" spans="2:11" ht="18.75" customHeight="1" x14ac:dyDescent="0.3">
      <c r="B386" s="145" t="s">
        <v>173</v>
      </c>
      <c r="C386" s="64"/>
      <c r="D386" s="134"/>
      <c r="E386" s="134"/>
      <c r="F386" s="149"/>
      <c r="G386" s="149"/>
      <c r="H386" s="149"/>
      <c r="I386" s="149"/>
      <c r="J386" s="149"/>
      <c r="K386" s="149"/>
    </row>
    <row r="387" spans="2:11" ht="18.75" customHeight="1" x14ac:dyDescent="0.3">
      <c r="B387" s="139" t="s">
        <v>160</v>
      </c>
      <c r="C387" s="137" t="s">
        <v>139</v>
      </c>
      <c r="D387" s="134"/>
      <c r="E387" s="134"/>
      <c r="F387" s="149">
        <v>0</v>
      </c>
      <c r="G387" s="149">
        <v>0</v>
      </c>
      <c r="H387" s="149">
        <v>0</v>
      </c>
      <c r="I387" s="149">
        <v>0</v>
      </c>
      <c r="J387" s="149">
        <v>0</v>
      </c>
      <c r="K387" s="149">
        <v>0</v>
      </c>
    </row>
    <row r="388" spans="2:11" ht="18.75" customHeight="1" x14ac:dyDescent="0.3">
      <c r="B388" s="139" t="s">
        <v>161</v>
      </c>
      <c r="C388" s="137" t="s">
        <v>139</v>
      </c>
      <c r="D388" s="134"/>
      <c r="E388" s="134"/>
      <c r="F388" s="149">
        <v>0</v>
      </c>
      <c r="G388" s="149">
        <v>0</v>
      </c>
      <c r="H388" s="149">
        <v>0</v>
      </c>
      <c r="I388" s="149">
        <v>0</v>
      </c>
      <c r="J388" s="149">
        <v>0</v>
      </c>
      <c r="K388" s="149">
        <v>0</v>
      </c>
    </row>
    <row r="389" spans="2:11" ht="18.75" customHeight="1" x14ac:dyDescent="0.3">
      <c r="B389" s="139" t="s">
        <v>170</v>
      </c>
      <c r="C389" s="137" t="s">
        <v>139</v>
      </c>
      <c r="D389" s="134"/>
      <c r="E389" s="134"/>
      <c r="F389" s="149">
        <v>0</v>
      </c>
      <c r="G389" s="149">
        <v>0</v>
      </c>
      <c r="H389" s="149">
        <v>0</v>
      </c>
      <c r="I389" s="149">
        <v>0</v>
      </c>
      <c r="J389" s="149">
        <v>0</v>
      </c>
      <c r="K389" s="149">
        <v>0</v>
      </c>
    </row>
    <row r="390" spans="2:11" ht="18.75" customHeight="1" x14ac:dyDescent="0.3">
      <c r="B390" s="139" t="s">
        <v>163</v>
      </c>
      <c r="C390" s="137" t="s">
        <v>139</v>
      </c>
      <c r="D390" s="134"/>
      <c r="E390" s="134"/>
      <c r="F390" s="149">
        <v>0</v>
      </c>
      <c r="G390" s="149">
        <v>0</v>
      </c>
      <c r="H390" s="149">
        <v>0</v>
      </c>
      <c r="I390" s="149">
        <v>0</v>
      </c>
      <c r="J390" s="149">
        <v>0</v>
      </c>
      <c r="K390" s="149">
        <v>0</v>
      </c>
    </row>
    <row r="391" spans="2:11" ht="18.75" customHeight="1" x14ac:dyDescent="0.3">
      <c r="B391" s="139" t="s">
        <v>171</v>
      </c>
      <c r="C391" s="137" t="s">
        <v>139</v>
      </c>
      <c r="D391" s="134"/>
      <c r="E391" s="134"/>
      <c r="F391" s="149">
        <v>7.0000000000000007E-2</v>
      </c>
      <c r="G391" s="149">
        <v>0</v>
      </c>
      <c r="H391" s="149">
        <v>0</v>
      </c>
      <c r="I391" s="149">
        <v>0</v>
      </c>
      <c r="J391" s="149">
        <v>0</v>
      </c>
      <c r="K391" s="149">
        <v>0</v>
      </c>
    </row>
    <row r="392" spans="2:11" ht="18.75" customHeight="1" x14ac:dyDescent="0.3">
      <c r="B392" s="139" t="s">
        <v>172</v>
      </c>
      <c r="C392" s="137" t="s">
        <v>139</v>
      </c>
      <c r="D392" s="134"/>
      <c r="E392" s="134"/>
      <c r="F392" s="149">
        <v>0</v>
      </c>
      <c r="G392" s="149">
        <v>0</v>
      </c>
      <c r="H392" s="149">
        <v>0</v>
      </c>
      <c r="I392" s="149">
        <v>0</v>
      </c>
      <c r="J392" s="149">
        <v>0</v>
      </c>
      <c r="K392" s="149">
        <v>0</v>
      </c>
    </row>
    <row r="393" spans="2:11" ht="18.75" customHeight="1" x14ac:dyDescent="0.3">
      <c r="B393" s="139" t="s">
        <v>166</v>
      </c>
      <c r="C393" s="137" t="s">
        <v>199</v>
      </c>
      <c r="D393" s="134"/>
      <c r="E393" s="134"/>
      <c r="F393" s="149">
        <v>0</v>
      </c>
      <c r="G393" s="149">
        <v>0</v>
      </c>
      <c r="H393" s="149">
        <v>0</v>
      </c>
      <c r="I393" s="149">
        <v>0</v>
      </c>
      <c r="J393" s="149">
        <v>0</v>
      </c>
      <c r="K393" s="149">
        <v>0</v>
      </c>
    </row>
    <row r="394" spans="2:11" ht="18.75" customHeight="1" x14ac:dyDescent="0.3">
      <c r="B394" s="139" t="s">
        <v>167</v>
      </c>
      <c r="C394" s="137" t="s">
        <v>139</v>
      </c>
      <c r="D394" s="134"/>
      <c r="E394" s="134"/>
      <c r="F394" s="149">
        <v>0</v>
      </c>
      <c r="G394" s="149">
        <v>0</v>
      </c>
      <c r="H394" s="149">
        <v>0</v>
      </c>
      <c r="I394" s="149">
        <v>0</v>
      </c>
      <c r="J394" s="149">
        <v>0</v>
      </c>
      <c r="K394" s="149">
        <v>0</v>
      </c>
    </row>
    <row r="395" spans="2:11" ht="18.75" customHeight="1" x14ac:dyDescent="0.3">
      <c r="B395" s="145" t="s">
        <v>174</v>
      </c>
      <c r="C395" s="75"/>
      <c r="D395" s="134"/>
      <c r="E395" s="134"/>
      <c r="F395" s="149"/>
      <c r="G395" s="149"/>
      <c r="H395" s="149"/>
      <c r="I395" s="149"/>
      <c r="J395" s="149"/>
      <c r="K395" s="149"/>
    </row>
    <row r="396" spans="2:11" ht="18.75" customHeight="1" x14ac:dyDescent="0.3">
      <c r="B396" s="139" t="s">
        <v>160</v>
      </c>
      <c r="C396" s="137" t="s">
        <v>139</v>
      </c>
      <c r="D396" s="134"/>
      <c r="E396" s="134"/>
      <c r="F396" s="149">
        <v>0</v>
      </c>
      <c r="G396" s="149">
        <v>0</v>
      </c>
      <c r="H396" s="149">
        <v>0</v>
      </c>
      <c r="I396" s="149">
        <v>0</v>
      </c>
      <c r="J396" s="149">
        <v>0</v>
      </c>
      <c r="K396" s="149">
        <v>0</v>
      </c>
    </row>
    <row r="397" spans="2:11" ht="18.75" customHeight="1" x14ac:dyDescent="0.3">
      <c r="B397" s="139" t="s">
        <v>161</v>
      </c>
      <c r="C397" s="137" t="s">
        <v>139</v>
      </c>
      <c r="D397" s="134"/>
      <c r="E397" s="134"/>
      <c r="F397" s="149">
        <v>830</v>
      </c>
      <c r="G397" s="149">
        <v>829</v>
      </c>
      <c r="H397" s="149">
        <v>830</v>
      </c>
      <c r="I397" s="149">
        <v>831</v>
      </c>
      <c r="J397" s="149">
        <v>831</v>
      </c>
      <c r="K397" s="149">
        <v>831</v>
      </c>
    </row>
    <row r="398" spans="2:11" ht="18.75" customHeight="1" x14ac:dyDescent="0.3">
      <c r="B398" s="139" t="s">
        <v>162</v>
      </c>
      <c r="C398" s="137" t="s">
        <v>139</v>
      </c>
      <c r="D398" s="134"/>
      <c r="E398" s="134"/>
      <c r="F398" s="149">
        <v>285.5</v>
      </c>
      <c r="G398" s="149">
        <v>338.4</v>
      </c>
      <c r="H398" s="149">
        <v>339</v>
      </c>
      <c r="I398" s="149">
        <v>340</v>
      </c>
      <c r="J398" s="149">
        <v>340</v>
      </c>
      <c r="K398" s="149">
        <v>340</v>
      </c>
    </row>
    <row r="399" spans="2:11" ht="18.75" customHeight="1" x14ac:dyDescent="0.3">
      <c r="B399" s="139" t="s">
        <v>175</v>
      </c>
      <c r="C399" s="137" t="s">
        <v>139</v>
      </c>
      <c r="D399" s="134"/>
      <c r="E399" s="134"/>
      <c r="F399" s="149">
        <v>132.9</v>
      </c>
      <c r="G399" s="149">
        <v>133</v>
      </c>
      <c r="H399" s="149">
        <v>134</v>
      </c>
      <c r="I399" s="149">
        <v>134</v>
      </c>
      <c r="J399" s="149">
        <v>134</v>
      </c>
      <c r="K399" s="149">
        <v>134</v>
      </c>
    </row>
    <row r="400" spans="2:11" ht="18.75" customHeight="1" x14ac:dyDescent="0.3">
      <c r="B400" s="139" t="s">
        <v>172</v>
      </c>
      <c r="C400" s="137" t="s">
        <v>139</v>
      </c>
      <c r="D400" s="134"/>
      <c r="E400" s="134"/>
      <c r="F400" s="149">
        <v>839</v>
      </c>
      <c r="G400" s="149">
        <v>773</v>
      </c>
      <c r="H400" s="149">
        <v>775</v>
      </c>
      <c r="I400" s="149">
        <v>775</v>
      </c>
      <c r="J400" s="149">
        <v>775</v>
      </c>
      <c r="K400" s="149">
        <v>775</v>
      </c>
    </row>
    <row r="401" spans="2:11" ht="18.75" customHeight="1" x14ac:dyDescent="0.3">
      <c r="B401" s="139" t="s">
        <v>166</v>
      </c>
      <c r="C401" s="137" t="s">
        <v>199</v>
      </c>
      <c r="D401" s="134"/>
      <c r="E401" s="134"/>
      <c r="F401" s="149">
        <v>1287</v>
      </c>
      <c r="G401" s="149">
        <v>1288</v>
      </c>
      <c r="H401" s="149">
        <v>1288</v>
      </c>
      <c r="I401" s="149">
        <v>1288</v>
      </c>
      <c r="J401" s="149">
        <v>1288</v>
      </c>
      <c r="K401" s="149">
        <v>1288</v>
      </c>
    </row>
    <row r="402" spans="2:11" ht="18.75" customHeight="1" x14ac:dyDescent="0.3">
      <c r="B402" s="139" t="s">
        <v>167</v>
      </c>
      <c r="C402" s="137" t="s">
        <v>139</v>
      </c>
      <c r="D402" s="134"/>
      <c r="E402" s="134"/>
      <c r="F402" s="149">
        <v>0.2</v>
      </c>
      <c r="G402" s="149">
        <v>0.2</v>
      </c>
      <c r="H402" s="149">
        <v>0.2</v>
      </c>
      <c r="I402" s="149">
        <v>0.2</v>
      </c>
      <c r="J402" s="149">
        <v>0.2</v>
      </c>
      <c r="K402" s="149">
        <v>0.2</v>
      </c>
    </row>
    <row r="403" spans="2:11" ht="18.75" customHeight="1" x14ac:dyDescent="0.3">
      <c r="B403" s="145" t="s">
        <v>176</v>
      </c>
      <c r="C403" s="75"/>
      <c r="D403" s="134"/>
      <c r="E403" s="134"/>
      <c r="F403" s="149"/>
      <c r="G403" s="149"/>
      <c r="H403" s="149"/>
      <c r="I403" s="149"/>
      <c r="J403" s="149"/>
      <c r="K403" s="149"/>
    </row>
    <row r="404" spans="2:11" ht="18.75" customHeight="1" x14ac:dyDescent="0.3">
      <c r="B404" s="121" t="s">
        <v>330</v>
      </c>
      <c r="C404" s="75"/>
      <c r="D404" s="134"/>
      <c r="E404" s="134"/>
      <c r="F404" s="138">
        <v>0</v>
      </c>
      <c r="G404" s="138">
        <v>0</v>
      </c>
      <c r="H404" s="138">
        <v>0</v>
      </c>
      <c r="I404" s="138">
        <v>0</v>
      </c>
      <c r="J404" s="138">
        <v>0</v>
      </c>
      <c r="K404" s="138">
        <v>0</v>
      </c>
    </row>
    <row r="405" spans="2:11" ht="18.75" customHeight="1" x14ac:dyDescent="0.3">
      <c r="B405" s="139" t="s">
        <v>177</v>
      </c>
      <c r="C405" s="137" t="s">
        <v>200</v>
      </c>
      <c r="D405" s="134"/>
      <c r="E405" s="134"/>
      <c r="F405" s="138">
        <v>1084</v>
      </c>
      <c r="G405" s="138">
        <v>1061</v>
      </c>
      <c r="H405" s="138">
        <v>1061</v>
      </c>
      <c r="I405" s="138">
        <v>1061</v>
      </c>
      <c r="J405" s="138">
        <v>1061</v>
      </c>
      <c r="K405" s="138">
        <v>1061</v>
      </c>
    </row>
    <row r="406" spans="2:11" ht="18.75" customHeight="1" x14ac:dyDescent="0.3">
      <c r="B406" s="139" t="s">
        <v>178</v>
      </c>
      <c r="C406" s="137" t="s">
        <v>200</v>
      </c>
      <c r="D406" s="134"/>
      <c r="E406" s="134"/>
      <c r="F406" s="138">
        <v>0</v>
      </c>
      <c r="G406" s="138">
        <v>0</v>
      </c>
      <c r="H406" s="138">
        <v>0</v>
      </c>
      <c r="I406" s="138">
        <v>0</v>
      </c>
      <c r="J406" s="138">
        <v>0</v>
      </c>
      <c r="K406" s="138">
        <v>0</v>
      </c>
    </row>
    <row r="407" spans="2:11" ht="18.75" customHeight="1" x14ac:dyDescent="0.3">
      <c r="B407" s="159" t="s">
        <v>179</v>
      </c>
      <c r="C407" s="137" t="s">
        <v>200</v>
      </c>
      <c r="D407" s="134"/>
      <c r="E407" s="134"/>
      <c r="F407" s="138">
        <v>0</v>
      </c>
      <c r="G407" s="138">
        <v>0</v>
      </c>
      <c r="H407" s="138">
        <v>0</v>
      </c>
      <c r="I407" s="138">
        <v>0</v>
      </c>
      <c r="J407" s="138">
        <v>0</v>
      </c>
      <c r="K407" s="138">
        <v>0</v>
      </c>
    </row>
    <row r="408" spans="2:11" ht="18.75" customHeight="1" x14ac:dyDescent="0.3">
      <c r="B408" s="139" t="s">
        <v>180</v>
      </c>
      <c r="C408" s="137" t="s">
        <v>200</v>
      </c>
      <c r="D408" s="134"/>
      <c r="E408" s="134"/>
      <c r="F408" s="138">
        <v>0</v>
      </c>
      <c r="G408" s="138">
        <v>0</v>
      </c>
      <c r="H408" s="138">
        <v>0</v>
      </c>
      <c r="I408" s="138">
        <v>0</v>
      </c>
      <c r="J408" s="138">
        <v>0</v>
      </c>
      <c r="K408" s="138">
        <v>0</v>
      </c>
    </row>
    <row r="409" spans="2:11" ht="18.75" customHeight="1" x14ac:dyDescent="0.3">
      <c r="B409" s="139" t="s">
        <v>181</v>
      </c>
      <c r="C409" s="137" t="s">
        <v>200</v>
      </c>
      <c r="D409" s="134"/>
      <c r="E409" s="134"/>
      <c r="F409" s="138">
        <v>0</v>
      </c>
      <c r="G409" s="138">
        <v>0</v>
      </c>
      <c r="H409" s="138">
        <v>0</v>
      </c>
      <c r="I409" s="138">
        <v>0</v>
      </c>
      <c r="J409" s="138">
        <v>0</v>
      </c>
      <c r="K409" s="138">
        <v>0</v>
      </c>
    </row>
    <row r="410" spans="2:11" ht="18.75" customHeight="1" x14ac:dyDescent="0.3">
      <c r="B410" s="139" t="s">
        <v>182</v>
      </c>
      <c r="C410" s="137" t="s">
        <v>200</v>
      </c>
      <c r="D410" s="134"/>
      <c r="E410" s="134"/>
      <c r="F410" s="138">
        <v>0</v>
      </c>
      <c r="G410" s="138">
        <v>0</v>
      </c>
      <c r="H410" s="138">
        <v>0</v>
      </c>
      <c r="I410" s="138">
        <v>0</v>
      </c>
      <c r="J410" s="138">
        <v>0</v>
      </c>
      <c r="K410" s="138">
        <v>0</v>
      </c>
    </row>
    <row r="411" spans="2:11" ht="18.75" customHeight="1" x14ac:dyDescent="0.3">
      <c r="B411" s="139" t="s">
        <v>183</v>
      </c>
      <c r="C411" s="137" t="s">
        <v>200</v>
      </c>
      <c r="D411" s="134"/>
      <c r="E411" s="134"/>
      <c r="F411" s="138">
        <v>0</v>
      </c>
      <c r="G411" s="138">
        <v>0</v>
      </c>
      <c r="H411" s="138">
        <v>0</v>
      </c>
      <c r="I411" s="138">
        <v>0</v>
      </c>
      <c r="J411" s="138">
        <v>0</v>
      </c>
      <c r="K411" s="138">
        <v>0</v>
      </c>
    </row>
    <row r="412" spans="2:11" ht="18.75" customHeight="1" x14ac:dyDescent="0.3">
      <c r="B412" s="139" t="s">
        <v>161</v>
      </c>
      <c r="C412" s="137" t="s">
        <v>200</v>
      </c>
      <c r="D412" s="134"/>
      <c r="E412" s="134"/>
      <c r="F412" s="138">
        <v>79</v>
      </c>
      <c r="G412" s="138">
        <v>74</v>
      </c>
      <c r="H412" s="138">
        <v>74</v>
      </c>
      <c r="I412" s="138">
        <v>74</v>
      </c>
      <c r="J412" s="138">
        <v>74</v>
      </c>
      <c r="K412" s="138">
        <v>74</v>
      </c>
    </row>
    <row r="413" spans="2:11" ht="18.75" customHeight="1" x14ac:dyDescent="0.3">
      <c r="B413" s="139" t="s">
        <v>162</v>
      </c>
      <c r="C413" s="137" t="s">
        <v>200</v>
      </c>
      <c r="D413" s="134"/>
      <c r="E413" s="134"/>
      <c r="F413" s="138">
        <v>14</v>
      </c>
      <c r="G413" s="138">
        <v>14</v>
      </c>
      <c r="H413" s="138">
        <v>14</v>
      </c>
      <c r="I413" s="138">
        <v>14</v>
      </c>
      <c r="J413" s="138">
        <v>14</v>
      </c>
      <c r="K413" s="138">
        <v>14</v>
      </c>
    </row>
    <row r="414" spans="2:11" ht="18.75" customHeight="1" x14ac:dyDescent="0.3">
      <c r="B414" s="139" t="s">
        <v>184</v>
      </c>
      <c r="C414" s="137" t="s">
        <v>200</v>
      </c>
      <c r="D414" s="134"/>
      <c r="E414" s="134"/>
      <c r="F414" s="138">
        <v>991</v>
      </c>
      <c r="G414" s="138">
        <v>973</v>
      </c>
      <c r="H414" s="138">
        <v>973</v>
      </c>
      <c r="I414" s="138">
        <v>973</v>
      </c>
      <c r="J414" s="138">
        <v>973</v>
      </c>
      <c r="K414" s="138">
        <v>973</v>
      </c>
    </row>
    <row r="415" spans="2:11" ht="18.75" customHeight="1" x14ac:dyDescent="0.3">
      <c r="B415" s="206" t="s">
        <v>185</v>
      </c>
      <c r="C415" s="137" t="s">
        <v>201</v>
      </c>
      <c r="D415" s="134"/>
      <c r="E415" s="134"/>
      <c r="F415" s="138">
        <v>1</v>
      </c>
      <c r="G415" s="138">
        <v>1</v>
      </c>
      <c r="H415" s="138">
        <v>1</v>
      </c>
      <c r="I415" s="138">
        <v>1</v>
      </c>
      <c r="J415" s="138">
        <v>1</v>
      </c>
      <c r="K415" s="138">
        <v>1</v>
      </c>
    </row>
    <row r="416" spans="2:11" ht="18.75" customHeight="1" x14ac:dyDescent="0.3">
      <c r="B416" s="207"/>
      <c r="C416" s="137" t="s">
        <v>202</v>
      </c>
      <c r="D416" s="134"/>
      <c r="E416" s="134"/>
      <c r="F416" s="138">
        <v>4290</v>
      </c>
      <c r="G416" s="138">
        <v>2850</v>
      </c>
      <c r="H416" s="138">
        <v>3350</v>
      </c>
      <c r="I416" s="138">
        <v>3350</v>
      </c>
      <c r="J416" s="138">
        <v>3350</v>
      </c>
      <c r="K416" s="138">
        <v>3350</v>
      </c>
    </row>
    <row r="417" spans="2:11" ht="18.75" customHeight="1" x14ac:dyDescent="0.3">
      <c r="B417" s="145" t="s">
        <v>186</v>
      </c>
      <c r="C417" s="75" t="s">
        <v>203</v>
      </c>
      <c r="D417" s="134"/>
      <c r="E417" s="134"/>
      <c r="F417" s="138">
        <v>0</v>
      </c>
      <c r="G417" s="138">
        <v>0</v>
      </c>
      <c r="H417" s="138">
        <v>0</v>
      </c>
      <c r="I417" s="138">
        <v>0</v>
      </c>
      <c r="J417" s="138">
        <v>0</v>
      </c>
      <c r="K417" s="138">
        <v>0</v>
      </c>
    </row>
    <row r="418" spans="2:11" ht="18.75" customHeight="1" x14ac:dyDescent="0.3">
      <c r="B418" s="83" t="s">
        <v>187</v>
      </c>
      <c r="C418" s="75"/>
      <c r="D418" s="134"/>
      <c r="E418" s="134"/>
      <c r="F418" s="149"/>
      <c r="G418" s="149"/>
      <c r="H418" s="149"/>
      <c r="I418" s="149"/>
      <c r="J418" s="149"/>
      <c r="K418" s="149"/>
    </row>
    <row r="419" spans="2:11" ht="18.75" customHeight="1" x14ac:dyDescent="0.3">
      <c r="B419" s="139" t="s">
        <v>188</v>
      </c>
      <c r="C419" s="137" t="s">
        <v>204</v>
      </c>
      <c r="D419" s="134"/>
      <c r="E419" s="134"/>
      <c r="F419" s="149">
        <v>0</v>
      </c>
      <c r="G419" s="149">
        <v>0</v>
      </c>
      <c r="H419" s="149">
        <v>0</v>
      </c>
      <c r="I419" s="149">
        <v>0</v>
      </c>
      <c r="J419" s="149">
        <v>0</v>
      </c>
      <c r="K419" s="149">
        <v>0</v>
      </c>
    </row>
    <row r="420" spans="2:11" ht="18.75" customHeight="1" x14ac:dyDescent="0.3">
      <c r="B420" s="139" t="s">
        <v>189</v>
      </c>
      <c r="C420" s="75" t="s">
        <v>197</v>
      </c>
      <c r="D420" s="134"/>
      <c r="E420" s="134"/>
      <c r="F420" s="138">
        <v>0</v>
      </c>
      <c r="G420" s="138">
        <v>0</v>
      </c>
      <c r="H420" s="138">
        <v>0</v>
      </c>
      <c r="I420" s="138">
        <v>0</v>
      </c>
      <c r="J420" s="138">
        <v>0</v>
      </c>
      <c r="K420" s="138">
        <v>0</v>
      </c>
    </row>
    <row r="421" spans="2:11" ht="18.75" customHeight="1" x14ac:dyDescent="0.3">
      <c r="B421" s="139" t="s">
        <v>190</v>
      </c>
      <c r="C421" s="75" t="s">
        <v>197</v>
      </c>
      <c r="D421" s="134"/>
      <c r="E421" s="134"/>
      <c r="F421" s="138">
        <v>0</v>
      </c>
      <c r="G421" s="138">
        <v>0</v>
      </c>
      <c r="H421" s="138">
        <v>0</v>
      </c>
      <c r="I421" s="138">
        <v>0</v>
      </c>
      <c r="J421" s="138">
        <v>0</v>
      </c>
      <c r="K421" s="138">
        <v>0</v>
      </c>
    </row>
    <row r="422" spans="2:11" ht="18.75" customHeight="1" x14ac:dyDescent="0.3">
      <c r="B422" s="139" t="s">
        <v>191</v>
      </c>
      <c r="C422" s="75" t="s">
        <v>197</v>
      </c>
      <c r="D422" s="134"/>
      <c r="E422" s="134"/>
      <c r="F422" s="138">
        <v>0</v>
      </c>
      <c r="G422" s="138">
        <v>0</v>
      </c>
      <c r="H422" s="138">
        <v>0</v>
      </c>
      <c r="I422" s="138">
        <v>0</v>
      </c>
      <c r="J422" s="138">
        <v>0</v>
      </c>
      <c r="K422" s="138">
        <v>0</v>
      </c>
    </row>
    <row r="423" spans="2:11" ht="18.75" customHeight="1" x14ac:dyDescent="0.3">
      <c r="B423" s="148" t="s">
        <v>331</v>
      </c>
      <c r="C423" s="156"/>
      <c r="D423" s="134"/>
      <c r="E423" s="134"/>
      <c r="F423" s="149"/>
      <c r="G423" s="149"/>
      <c r="H423" s="149"/>
      <c r="I423" s="149"/>
      <c r="J423" s="149"/>
      <c r="K423" s="149"/>
    </row>
    <row r="424" spans="2:11" ht="18.75" customHeight="1" x14ac:dyDescent="0.3">
      <c r="B424" s="139" t="s">
        <v>192</v>
      </c>
      <c r="C424" s="137" t="s">
        <v>205</v>
      </c>
      <c r="D424" s="134"/>
      <c r="E424" s="134"/>
      <c r="F424" s="160">
        <v>462</v>
      </c>
      <c r="G424" s="160">
        <v>494</v>
      </c>
      <c r="H424" s="160">
        <v>498</v>
      </c>
      <c r="I424" s="160">
        <v>503</v>
      </c>
      <c r="J424" s="160">
        <v>505</v>
      </c>
      <c r="K424" s="160">
        <v>505</v>
      </c>
    </row>
    <row r="425" spans="2:11" ht="18.75" customHeight="1" x14ac:dyDescent="0.3">
      <c r="B425" s="139" t="s">
        <v>193</v>
      </c>
      <c r="C425" s="137" t="s">
        <v>205</v>
      </c>
      <c r="D425" s="134"/>
      <c r="E425" s="134"/>
      <c r="F425" s="160">
        <v>292</v>
      </c>
      <c r="G425" s="160">
        <v>283</v>
      </c>
      <c r="H425" s="160">
        <v>285</v>
      </c>
      <c r="I425" s="160">
        <v>287</v>
      </c>
      <c r="J425" s="160">
        <v>290</v>
      </c>
      <c r="K425" s="160">
        <v>292</v>
      </c>
    </row>
    <row r="426" spans="2:11" ht="18.75" customHeight="1" x14ac:dyDescent="0.3">
      <c r="B426" s="139" t="s">
        <v>194</v>
      </c>
      <c r="C426" s="137" t="s">
        <v>205</v>
      </c>
      <c r="D426" s="134"/>
      <c r="E426" s="134"/>
      <c r="F426" s="160">
        <v>296</v>
      </c>
      <c r="G426" s="160">
        <v>277</v>
      </c>
      <c r="H426" s="160">
        <v>280</v>
      </c>
      <c r="I426" s="160">
        <v>283</v>
      </c>
      <c r="J426" s="160">
        <v>285</v>
      </c>
      <c r="K426" s="160">
        <v>285</v>
      </c>
    </row>
    <row r="427" spans="2:11" ht="18.75" customHeight="1" x14ac:dyDescent="0.3">
      <c r="B427" s="139" t="s">
        <v>195</v>
      </c>
      <c r="C427" s="137" t="s">
        <v>205</v>
      </c>
      <c r="D427" s="134"/>
      <c r="E427" s="134"/>
      <c r="F427" s="160">
        <v>361</v>
      </c>
      <c r="G427" s="160">
        <v>351</v>
      </c>
      <c r="H427" s="160">
        <v>355</v>
      </c>
      <c r="I427" s="160">
        <v>358</v>
      </c>
      <c r="J427" s="160">
        <v>361</v>
      </c>
      <c r="K427" s="160">
        <v>361</v>
      </c>
    </row>
    <row r="428" spans="2:11" ht="18.75" customHeight="1" x14ac:dyDescent="0.3">
      <c r="B428" s="157" t="s">
        <v>196</v>
      </c>
      <c r="C428" s="158" t="s">
        <v>205</v>
      </c>
      <c r="D428" s="134"/>
      <c r="E428" s="134"/>
      <c r="F428" s="161">
        <v>4050</v>
      </c>
      <c r="G428" s="161">
        <v>4085</v>
      </c>
      <c r="H428" s="161">
        <v>4125</v>
      </c>
      <c r="I428" s="161">
        <v>4150</v>
      </c>
      <c r="J428" s="161">
        <v>4150</v>
      </c>
      <c r="K428" s="161">
        <v>4150</v>
      </c>
    </row>
    <row r="429" spans="2:11" ht="35.25" customHeight="1" x14ac:dyDescent="0.3">
      <c r="B429" s="124" t="s">
        <v>209</v>
      </c>
      <c r="C429" s="162"/>
      <c r="D429" s="162"/>
      <c r="E429" s="162"/>
      <c r="F429" s="163"/>
      <c r="G429" s="163"/>
      <c r="H429" s="163"/>
      <c r="I429" s="163"/>
      <c r="J429" s="163"/>
      <c r="K429" s="163"/>
    </row>
    <row r="430" spans="2:11" ht="33" customHeight="1" x14ac:dyDescent="0.3">
      <c r="B430" s="92" t="s">
        <v>210</v>
      </c>
      <c r="C430" s="18" t="s">
        <v>43</v>
      </c>
      <c r="D430" s="120"/>
      <c r="E430" s="164">
        <v>75</v>
      </c>
      <c r="F430" s="18">
        <v>116</v>
      </c>
      <c r="G430" s="18">
        <v>124</v>
      </c>
      <c r="H430" s="18">
        <v>138</v>
      </c>
      <c r="I430" s="18">
        <v>140</v>
      </c>
      <c r="J430" s="18">
        <v>142</v>
      </c>
      <c r="K430" s="18">
        <v>144</v>
      </c>
    </row>
    <row r="431" spans="2:11" ht="30.75" customHeight="1" x14ac:dyDescent="0.3">
      <c r="B431" s="24" t="s">
        <v>211</v>
      </c>
      <c r="C431" s="18" t="s">
        <v>8</v>
      </c>
      <c r="D431" s="18"/>
      <c r="E431" s="164"/>
      <c r="F431" s="18">
        <v>66</v>
      </c>
      <c r="G431" s="18">
        <v>240</v>
      </c>
      <c r="H431" s="18">
        <v>245</v>
      </c>
      <c r="I431" s="18">
        <v>247</v>
      </c>
      <c r="J431" s="18">
        <v>249</v>
      </c>
      <c r="K431" s="18">
        <v>251</v>
      </c>
    </row>
    <row r="432" spans="2:11" ht="51" customHeight="1" x14ac:dyDescent="0.3">
      <c r="B432" s="132" t="s">
        <v>212</v>
      </c>
      <c r="C432" s="165"/>
      <c r="D432" s="165"/>
      <c r="E432" s="165"/>
      <c r="F432" s="166"/>
      <c r="G432" s="166"/>
      <c r="H432" s="166"/>
      <c r="I432" s="166"/>
      <c r="J432" s="166"/>
      <c r="K432" s="166"/>
    </row>
    <row r="433" spans="2:11" ht="33.75" customHeight="1" x14ac:dyDescent="0.3">
      <c r="B433" s="88" t="s">
        <v>213</v>
      </c>
      <c r="C433" s="18"/>
      <c r="D433" s="18"/>
      <c r="E433" s="18"/>
      <c r="F433" s="167"/>
      <c r="G433" s="167"/>
      <c r="H433" s="167"/>
      <c r="I433" s="167"/>
      <c r="J433" s="167"/>
      <c r="K433" s="168"/>
    </row>
    <row r="434" spans="2:11" ht="18.75" customHeight="1" x14ac:dyDescent="0.3">
      <c r="B434" s="24" t="s">
        <v>214</v>
      </c>
      <c r="C434" s="18" t="s">
        <v>43</v>
      </c>
      <c r="D434" s="18"/>
      <c r="E434" s="164"/>
      <c r="F434" s="18">
        <v>65</v>
      </c>
      <c r="G434" s="18">
        <v>82</v>
      </c>
      <c r="H434" s="18">
        <v>87</v>
      </c>
      <c r="I434" s="18">
        <v>88</v>
      </c>
      <c r="J434" s="18">
        <v>89</v>
      </c>
      <c r="K434" s="18">
        <v>90</v>
      </c>
    </row>
    <row r="435" spans="2:11" ht="30.75" customHeight="1" x14ac:dyDescent="0.3">
      <c r="B435" s="24" t="s">
        <v>215</v>
      </c>
      <c r="C435" s="18" t="s">
        <v>104</v>
      </c>
      <c r="D435" s="18"/>
      <c r="E435" s="164"/>
      <c r="F435" s="18">
        <v>196558</v>
      </c>
      <c r="G435" s="18">
        <v>292414</v>
      </c>
      <c r="H435" s="18">
        <v>361434</v>
      </c>
      <c r="I435" s="18">
        <v>398492</v>
      </c>
      <c r="J435" s="18">
        <v>421559</v>
      </c>
      <c r="K435" s="18">
        <v>443347</v>
      </c>
    </row>
    <row r="436" spans="2:11" ht="47.25" customHeight="1" x14ac:dyDescent="0.3">
      <c r="B436" s="88" t="s">
        <v>216</v>
      </c>
      <c r="C436" s="18"/>
      <c r="D436" s="18"/>
      <c r="E436" s="18"/>
      <c r="F436" s="169"/>
      <c r="G436" s="169"/>
      <c r="H436" s="169"/>
      <c r="I436" s="169"/>
      <c r="J436" s="169"/>
      <c r="K436" s="170"/>
    </row>
    <row r="437" spans="2:11" ht="18.75" customHeight="1" x14ac:dyDescent="0.3">
      <c r="B437" s="24" t="s">
        <v>214</v>
      </c>
      <c r="C437" s="18" t="s">
        <v>43</v>
      </c>
      <c r="D437" s="18"/>
      <c r="E437" s="164"/>
      <c r="F437" s="18">
        <v>20</v>
      </c>
      <c r="G437" s="18">
        <v>29</v>
      </c>
      <c r="H437" s="18">
        <v>33</v>
      </c>
      <c r="I437" s="18">
        <v>34</v>
      </c>
      <c r="J437" s="18">
        <v>35</v>
      </c>
      <c r="K437" s="18">
        <v>36</v>
      </c>
    </row>
    <row r="438" spans="2:11" ht="18.75" customHeight="1" x14ac:dyDescent="0.3">
      <c r="B438" s="24" t="s">
        <v>217</v>
      </c>
      <c r="C438" s="18" t="s">
        <v>104</v>
      </c>
      <c r="D438" s="18"/>
      <c r="E438" s="164"/>
      <c r="F438" s="18">
        <v>3925</v>
      </c>
      <c r="G438" s="18">
        <v>5090</v>
      </c>
      <c r="H438" s="18">
        <v>6748</v>
      </c>
      <c r="I438" s="18">
        <v>7578</v>
      </c>
      <c r="J438" s="18">
        <v>8160</v>
      </c>
      <c r="K438" s="18">
        <v>8729</v>
      </c>
    </row>
    <row r="439" spans="2:11" ht="43.5" customHeight="1" x14ac:dyDescent="0.3">
      <c r="B439" s="132" t="s">
        <v>218</v>
      </c>
      <c r="C439" s="165"/>
      <c r="D439" s="165"/>
      <c r="E439" s="165"/>
      <c r="F439" s="166"/>
      <c r="G439" s="166"/>
      <c r="H439" s="166"/>
      <c r="I439" s="166"/>
      <c r="J439" s="166"/>
      <c r="K439" s="166"/>
    </row>
    <row r="440" spans="2:11" ht="18.75" customHeight="1" x14ac:dyDescent="0.3">
      <c r="B440" s="24" t="s">
        <v>219</v>
      </c>
      <c r="C440" s="18" t="s">
        <v>43</v>
      </c>
      <c r="D440" s="18"/>
      <c r="E440" s="18"/>
      <c r="F440" s="71">
        <v>1</v>
      </c>
      <c r="G440" s="71">
        <v>0</v>
      </c>
      <c r="H440" s="71">
        <v>0</v>
      </c>
      <c r="I440" s="71">
        <v>0</v>
      </c>
      <c r="J440" s="71">
        <v>0</v>
      </c>
      <c r="K440" s="71">
        <v>0</v>
      </c>
    </row>
    <row r="441" spans="2:11" ht="18.75" customHeight="1" x14ac:dyDescent="0.3">
      <c r="B441" s="24" t="s">
        <v>220</v>
      </c>
      <c r="C441" s="18" t="s">
        <v>104</v>
      </c>
      <c r="D441" s="18"/>
      <c r="E441" s="18"/>
      <c r="F441" s="46">
        <v>7</v>
      </c>
      <c r="G441" s="46">
        <v>0</v>
      </c>
      <c r="H441" s="46">
        <v>0</v>
      </c>
      <c r="I441" s="46">
        <v>0</v>
      </c>
      <c r="J441" s="46">
        <v>0</v>
      </c>
      <c r="K441" s="46">
        <v>0</v>
      </c>
    </row>
    <row r="442" spans="2:11" ht="18.75" customHeight="1" x14ac:dyDescent="0.3">
      <c r="B442" s="24" t="s">
        <v>221</v>
      </c>
      <c r="C442" s="18" t="s">
        <v>104</v>
      </c>
      <c r="D442" s="18"/>
      <c r="E442" s="18"/>
      <c r="F442" s="46">
        <v>0.4</v>
      </c>
      <c r="G442" s="46">
        <v>0</v>
      </c>
      <c r="H442" s="46" t="s">
        <v>308</v>
      </c>
      <c r="I442" s="46" t="s">
        <v>308</v>
      </c>
      <c r="J442" s="46" t="s">
        <v>308</v>
      </c>
      <c r="K442" s="46" t="s">
        <v>308</v>
      </c>
    </row>
    <row r="443" spans="2:11" ht="52.5" customHeight="1" x14ac:dyDescent="0.3">
      <c r="B443" s="132" t="s">
        <v>222</v>
      </c>
      <c r="C443" s="165"/>
      <c r="D443" s="165"/>
      <c r="E443" s="165"/>
      <c r="F443" s="165"/>
      <c r="G443" s="165"/>
      <c r="H443" s="165"/>
      <c r="I443" s="165"/>
      <c r="J443" s="165"/>
      <c r="K443" s="165"/>
    </row>
    <row r="444" spans="2:11" ht="27.75" customHeight="1" x14ac:dyDescent="0.3">
      <c r="B444" s="171"/>
      <c r="C444" s="172"/>
      <c r="D444" s="172"/>
      <c r="E444" s="172"/>
      <c r="F444" s="173"/>
      <c r="G444" s="173" t="s">
        <v>268</v>
      </c>
      <c r="H444" s="173" t="s">
        <v>269</v>
      </c>
      <c r="I444" s="173" t="s">
        <v>18</v>
      </c>
      <c r="J444" s="173" t="s">
        <v>244</v>
      </c>
      <c r="K444" s="173" t="s">
        <v>270</v>
      </c>
    </row>
    <row r="445" spans="2:11" ht="31.5" customHeight="1" x14ac:dyDescent="0.3">
      <c r="B445" s="194" t="s">
        <v>309</v>
      </c>
      <c r="C445" s="195"/>
      <c r="D445" s="195"/>
      <c r="E445" s="195"/>
      <c r="F445" s="195"/>
      <c r="G445" s="195"/>
      <c r="H445" s="195"/>
      <c r="I445" s="195"/>
      <c r="J445" s="195"/>
      <c r="K445" s="196"/>
    </row>
    <row r="446" spans="2:11" ht="18.75" customHeight="1" x14ac:dyDescent="0.3">
      <c r="B446" s="174" t="s">
        <v>224</v>
      </c>
      <c r="C446" s="18" t="s">
        <v>43</v>
      </c>
      <c r="D446" s="18"/>
      <c r="E446" s="18"/>
      <c r="F446" s="26" t="s">
        <v>82</v>
      </c>
      <c r="G446" s="26">
        <v>1</v>
      </c>
      <c r="H446" s="26">
        <v>1</v>
      </c>
      <c r="I446" s="26">
        <v>1</v>
      </c>
      <c r="J446" s="26">
        <v>1</v>
      </c>
      <c r="K446" s="26">
        <v>1</v>
      </c>
    </row>
    <row r="447" spans="2:11" ht="18.75" customHeight="1" x14ac:dyDescent="0.3">
      <c r="B447" s="174" t="s">
        <v>225</v>
      </c>
      <c r="C447" s="18" t="s">
        <v>43</v>
      </c>
      <c r="D447" s="18"/>
      <c r="E447" s="18"/>
      <c r="F447" s="26" t="s">
        <v>82</v>
      </c>
      <c r="G447" s="26">
        <v>1</v>
      </c>
      <c r="H447" s="26">
        <v>1</v>
      </c>
      <c r="I447" s="26">
        <v>1</v>
      </c>
      <c r="J447" s="26">
        <v>1</v>
      </c>
      <c r="K447" s="26">
        <v>1</v>
      </c>
    </row>
    <row r="448" spans="2:11" ht="18.75" customHeight="1" x14ac:dyDescent="0.3">
      <c r="B448" s="174" t="s">
        <v>226</v>
      </c>
      <c r="C448" s="18" t="s">
        <v>223</v>
      </c>
      <c r="D448" s="18"/>
      <c r="E448" s="18"/>
      <c r="F448" s="26" t="s">
        <v>82</v>
      </c>
      <c r="G448" s="26">
        <v>164000</v>
      </c>
      <c r="H448" s="26">
        <v>164000</v>
      </c>
      <c r="I448" s="26">
        <v>178760</v>
      </c>
      <c r="J448" s="26">
        <v>186982.96000000002</v>
      </c>
      <c r="K448" s="26">
        <v>194462.27840000004</v>
      </c>
    </row>
    <row r="449" spans="2:11" ht="18.75" customHeight="1" x14ac:dyDescent="0.3">
      <c r="B449" s="174" t="s">
        <v>227</v>
      </c>
      <c r="C449" s="18" t="s">
        <v>223</v>
      </c>
      <c r="D449" s="18"/>
      <c r="E449" s="18"/>
      <c r="F449" s="26" t="s">
        <v>82</v>
      </c>
      <c r="G449" s="26">
        <v>9840</v>
      </c>
      <c r="H449" s="26">
        <v>9840</v>
      </c>
      <c r="I449" s="26">
        <v>10725.6</v>
      </c>
      <c r="J449" s="26">
        <v>11218.9776</v>
      </c>
      <c r="K449" s="26">
        <v>11667.736704000003</v>
      </c>
    </row>
    <row r="450" spans="2:11" ht="38.25" customHeight="1" x14ac:dyDescent="0.3">
      <c r="B450" s="191" t="s">
        <v>310</v>
      </c>
      <c r="C450" s="192"/>
      <c r="D450" s="192"/>
      <c r="E450" s="192"/>
      <c r="F450" s="192"/>
      <c r="G450" s="192"/>
      <c r="H450" s="192"/>
      <c r="I450" s="192"/>
      <c r="J450" s="192"/>
      <c r="K450" s="193"/>
    </row>
    <row r="451" spans="2:11" ht="18.75" customHeight="1" x14ac:dyDescent="0.3">
      <c r="B451" s="174" t="s">
        <v>224</v>
      </c>
      <c r="C451" s="18" t="s">
        <v>43</v>
      </c>
      <c r="D451" s="18"/>
      <c r="E451" s="18"/>
      <c r="F451" s="26" t="s">
        <v>82</v>
      </c>
      <c r="G451" s="26">
        <v>6</v>
      </c>
      <c r="H451" s="26">
        <v>6</v>
      </c>
      <c r="I451" s="26">
        <v>7</v>
      </c>
      <c r="J451" s="26">
        <v>7</v>
      </c>
      <c r="K451" s="26">
        <v>7</v>
      </c>
    </row>
    <row r="452" spans="2:11" ht="18.75" customHeight="1" x14ac:dyDescent="0.3">
      <c r="B452" s="174" t="s">
        <v>225</v>
      </c>
      <c r="C452" s="18" t="s">
        <v>43</v>
      </c>
      <c r="D452" s="18"/>
      <c r="E452" s="18"/>
      <c r="F452" s="26" t="s">
        <v>82</v>
      </c>
      <c r="G452" s="26">
        <v>9</v>
      </c>
      <c r="H452" s="26">
        <v>9</v>
      </c>
      <c r="I452" s="26">
        <v>10</v>
      </c>
      <c r="J452" s="26">
        <v>10</v>
      </c>
      <c r="K452" s="26">
        <v>10</v>
      </c>
    </row>
    <row r="453" spans="2:11" ht="18.75" customHeight="1" x14ac:dyDescent="0.3">
      <c r="B453" s="174" t="s">
        <v>226</v>
      </c>
      <c r="C453" s="18" t="s">
        <v>223</v>
      </c>
      <c r="D453" s="18"/>
      <c r="E453" s="18"/>
      <c r="F453" s="26" t="s">
        <v>82</v>
      </c>
      <c r="G453" s="26">
        <v>2263000</v>
      </c>
      <c r="H453" s="26">
        <v>2263000</v>
      </c>
      <c r="I453" s="26">
        <v>2740744.4444444445</v>
      </c>
      <c r="J453" s="26">
        <v>2866818.6888888893</v>
      </c>
      <c r="K453" s="26">
        <v>2981491.436444445</v>
      </c>
    </row>
    <row r="454" spans="2:11" ht="18.75" customHeight="1" x14ac:dyDescent="0.3">
      <c r="B454" s="174" t="s">
        <v>227</v>
      </c>
      <c r="C454" s="18" t="s">
        <v>223</v>
      </c>
      <c r="D454" s="18"/>
      <c r="E454" s="18"/>
      <c r="F454" s="26" t="s">
        <v>82</v>
      </c>
      <c r="G454" s="26">
        <v>135780</v>
      </c>
      <c r="H454" s="26">
        <v>135780</v>
      </c>
      <c r="I454" s="26">
        <v>164444.66666666666</v>
      </c>
      <c r="J454" s="26">
        <v>172009.12133333334</v>
      </c>
      <c r="K454" s="26">
        <v>178889.48618666671</v>
      </c>
    </row>
    <row r="455" spans="2:11" ht="18.75" customHeight="1" x14ac:dyDescent="0.3">
      <c r="B455" s="194" t="s">
        <v>311</v>
      </c>
      <c r="C455" s="195"/>
      <c r="D455" s="195"/>
      <c r="E455" s="195"/>
      <c r="F455" s="195"/>
      <c r="G455" s="195"/>
      <c r="H455" s="195"/>
      <c r="I455" s="195"/>
      <c r="J455" s="195"/>
      <c r="K455" s="196"/>
    </row>
    <row r="456" spans="2:11" ht="18.75" customHeight="1" x14ac:dyDescent="0.3">
      <c r="B456" s="174" t="s">
        <v>224</v>
      </c>
      <c r="C456" s="18" t="s">
        <v>43</v>
      </c>
      <c r="D456" s="18"/>
      <c r="E456" s="18"/>
      <c r="F456" s="26" t="s">
        <v>82</v>
      </c>
      <c r="G456" s="26">
        <v>1</v>
      </c>
      <c r="H456" s="26">
        <v>1</v>
      </c>
      <c r="I456" s="26">
        <v>1</v>
      </c>
      <c r="J456" s="26">
        <v>1</v>
      </c>
      <c r="K456" s="26">
        <v>1</v>
      </c>
    </row>
    <row r="457" spans="2:11" ht="18.75" customHeight="1" x14ac:dyDescent="0.3">
      <c r="B457" s="174" t="s">
        <v>225</v>
      </c>
      <c r="C457" s="18" t="s">
        <v>43</v>
      </c>
      <c r="D457" s="18"/>
      <c r="E457" s="18"/>
      <c r="F457" s="26" t="s">
        <v>82</v>
      </c>
      <c r="G457" s="26">
        <v>1</v>
      </c>
      <c r="H457" s="26">
        <v>1</v>
      </c>
      <c r="I457" s="26">
        <v>1</v>
      </c>
      <c r="J457" s="26">
        <v>1</v>
      </c>
      <c r="K457" s="26">
        <v>1</v>
      </c>
    </row>
    <row r="458" spans="2:11" ht="18.75" customHeight="1" x14ac:dyDescent="0.3">
      <c r="B458" s="174" t="s">
        <v>226</v>
      </c>
      <c r="C458" s="18" t="s">
        <v>223</v>
      </c>
      <c r="D458" s="18"/>
      <c r="E458" s="18"/>
      <c r="F458" s="26" t="s">
        <v>82</v>
      </c>
      <c r="G458" s="26">
        <v>329000</v>
      </c>
      <c r="H458" s="26">
        <v>329000</v>
      </c>
      <c r="I458" s="26">
        <v>358610</v>
      </c>
      <c r="J458" s="26">
        <v>375106.06</v>
      </c>
      <c r="K458" s="26">
        <v>390110.30239999999</v>
      </c>
    </row>
    <row r="459" spans="2:11" ht="18.75" customHeight="1" x14ac:dyDescent="0.3">
      <c r="B459" s="174" t="s">
        <v>227</v>
      </c>
      <c r="C459" s="18" t="s">
        <v>223</v>
      </c>
      <c r="D459" s="18"/>
      <c r="E459" s="18"/>
      <c r="F459" s="26" t="s">
        <v>82</v>
      </c>
      <c r="G459" s="26">
        <v>19740</v>
      </c>
      <c r="H459" s="26">
        <v>19740</v>
      </c>
      <c r="I459" s="26">
        <v>21516.6</v>
      </c>
      <c r="J459" s="26">
        <v>22506.363600000001</v>
      </c>
      <c r="K459" s="26">
        <v>23406.618144</v>
      </c>
    </row>
    <row r="460" spans="2:11" ht="27" customHeight="1" x14ac:dyDescent="0.3">
      <c r="B460" s="191" t="s">
        <v>312</v>
      </c>
      <c r="C460" s="192"/>
      <c r="D460" s="192"/>
      <c r="E460" s="192"/>
      <c r="F460" s="192"/>
      <c r="G460" s="192"/>
      <c r="H460" s="192"/>
      <c r="I460" s="192"/>
      <c r="J460" s="192"/>
      <c r="K460" s="193"/>
    </row>
    <row r="461" spans="2:11" ht="18.75" customHeight="1" x14ac:dyDescent="0.3">
      <c r="B461" s="174" t="s">
        <v>224</v>
      </c>
      <c r="C461" s="18" t="s">
        <v>43</v>
      </c>
      <c r="D461" s="18"/>
      <c r="E461" s="18"/>
      <c r="F461" s="26" t="s">
        <v>82</v>
      </c>
      <c r="G461" s="26">
        <v>2</v>
      </c>
      <c r="H461" s="26">
        <v>2</v>
      </c>
      <c r="I461" s="26">
        <v>3</v>
      </c>
      <c r="J461" s="26">
        <v>3</v>
      </c>
      <c r="K461" s="26">
        <v>3</v>
      </c>
    </row>
    <row r="462" spans="2:11" ht="18.75" customHeight="1" x14ac:dyDescent="0.3">
      <c r="B462" s="174" t="s">
        <v>225</v>
      </c>
      <c r="C462" s="18" t="s">
        <v>43</v>
      </c>
      <c r="D462" s="18"/>
      <c r="E462" s="18"/>
      <c r="F462" s="26" t="s">
        <v>82</v>
      </c>
      <c r="G462" s="26">
        <v>2</v>
      </c>
      <c r="H462" s="26">
        <v>2</v>
      </c>
      <c r="I462" s="26">
        <v>3</v>
      </c>
      <c r="J462" s="26">
        <v>3</v>
      </c>
      <c r="K462" s="26">
        <v>3</v>
      </c>
    </row>
    <row r="463" spans="2:11" ht="18.75" customHeight="1" x14ac:dyDescent="0.3">
      <c r="B463" s="174" t="s">
        <v>226</v>
      </c>
      <c r="C463" s="18" t="s">
        <v>223</v>
      </c>
      <c r="D463" s="18"/>
      <c r="E463" s="18"/>
      <c r="F463" s="26" t="s">
        <v>82</v>
      </c>
      <c r="G463" s="26">
        <v>279000</v>
      </c>
      <c r="H463" s="26">
        <v>279000</v>
      </c>
      <c r="I463" s="26">
        <v>456165.00000000006</v>
      </c>
      <c r="J463" s="26">
        <v>477148.59000000008</v>
      </c>
      <c r="K463" s="26">
        <v>496234.53360000008</v>
      </c>
    </row>
    <row r="464" spans="2:11" ht="18.75" customHeight="1" x14ac:dyDescent="0.3">
      <c r="B464" s="174" t="s">
        <v>227</v>
      </c>
      <c r="C464" s="18" t="s">
        <v>223</v>
      </c>
      <c r="D464" s="18"/>
      <c r="E464" s="18"/>
      <c r="F464" s="26" t="s">
        <v>82</v>
      </c>
      <c r="G464" s="26">
        <v>16740</v>
      </c>
      <c r="H464" s="26">
        <v>16740</v>
      </c>
      <c r="I464" s="26">
        <v>27369.9</v>
      </c>
      <c r="J464" s="26">
        <v>28628.915400000005</v>
      </c>
      <c r="K464" s="26">
        <v>29774.072016000006</v>
      </c>
    </row>
    <row r="465" spans="2:11" ht="18.75" customHeight="1" x14ac:dyDescent="0.3">
      <c r="B465" s="183" t="s">
        <v>228</v>
      </c>
      <c r="C465" s="184"/>
      <c r="D465" s="184"/>
      <c r="E465" s="184"/>
      <c r="F465" s="184"/>
      <c r="G465" s="184"/>
      <c r="H465" s="184"/>
      <c r="I465" s="184"/>
      <c r="J465" s="184"/>
      <c r="K465" s="185"/>
    </row>
    <row r="466" spans="2:11" ht="18.75" customHeight="1" x14ac:dyDescent="0.3">
      <c r="B466" s="174" t="s">
        <v>224</v>
      </c>
      <c r="C466" s="18" t="s">
        <v>43</v>
      </c>
      <c r="D466" s="18"/>
      <c r="E466" s="18"/>
      <c r="F466" s="26" t="s">
        <v>82</v>
      </c>
      <c r="G466" s="26">
        <v>1</v>
      </c>
      <c r="H466" s="26">
        <v>2</v>
      </c>
      <c r="I466" s="26">
        <v>2</v>
      </c>
      <c r="J466" s="26">
        <v>2</v>
      </c>
      <c r="K466" s="26">
        <v>2</v>
      </c>
    </row>
    <row r="467" spans="2:11" ht="18.75" customHeight="1" x14ac:dyDescent="0.3">
      <c r="B467" s="174" t="s">
        <v>225</v>
      </c>
      <c r="C467" s="18" t="s">
        <v>43</v>
      </c>
      <c r="D467" s="18"/>
      <c r="E467" s="18"/>
      <c r="F467" s="26" t="s">
        <v>82</v>
      </c>
      <c r="G467" s="26">
        <v>1</v>
      </c>
      <c r="H467" s="26">
        <v>2</v>
      </c>
      <c r="I467" s="26">
        <v>2</v>
      </c>
      <c r="J467" s="26">
        <v>2</v>
      </c>
      <c r="K467" s="26">
        <v>2</v>
      </c>
    </row>
    <row r="468" spans="2:11" ht="18.75" customHeight="1" x14ac:dyDescent="0.3">
      <c r="B468" s="174" t="s">
        <v>226</v>
      </c>
      <c r="C468" s="18" t="s">
        <v>223</v>
      </c>
      <c r="D468" s="18"/>
      <c r="E468" s="18"/>
      <c r="F468" s="26" t="s">
        <v>82</v>
      </c>
      <c r="G468" s="26">
        <v>164000</v>
      </c>
      <c r="H468" s="26">
        <v>328000</v>
      </c>
      <c r="I468" s="26">
        <v>357520</v>
      </c>
      <c r="J468" s="26">
        <v>373965.92000000004</v>
      </c>
      <c r="K468" s="26">
        <v>388924.55680000008</v>
      </c>
    </row>
    <row r="469" spans="2:11" ht="18.75" customHeight="1" x14ac:dyDescent="0.3">
      <c r="B469" s="174" t="s">
        <v>227</v>
      </c>
      <c r="C469" s="18" t="s">
        <v>223</v>
      </c>
      <c r="D469" s="18"/>
      <c r="E469" s="18"/>
      <c r="F469" s="26" t="s">
        <v>82</v>
      </c>
      <c r="G469" s="26">
        <v>9840</v>
      </c>
      <c r="H469" s="26">
        <v>19680</v>
      </c>
      <c r="I469" s="26">
        <v>21451.200000000001</v>
      </c>
      <c r="J469" s="26">
        <v>22437.9552</v>
      </c>
      <c r="K469" s="26">
        <v>23335.473408000005</v>
      </c>
    </row>
    <row r="470" spans="2:11" ht="18.75" customHeight="1" x14ac:dyDescent="0.3">
      <c r="B470" s="183" t="s">
        <v>313</v>
      </c>
      <c r="C470" s="184"/>
      <c r="D470" s="184"/>
      <c r="E470" s="184"/>
      <c r="F470" s="184"/>
      <c r="G470" s="184"/>
      <c r="H470" s="184"/>
      <c r="I470" s="184"/>
      <c r="J470" s="184"/>
      <c r="K470" s="185"/>
    </row>
    <row r="471" spans="2:11" ht="18.75" customHeight="1" x14ac:dyDescent="0.3">
      <c r="B471" s="174" t="s">
        <v>224</v>
      </c>
      <c r="C471" s="18" t="s">
        <v>43</v>
      </c>
      <c r="D471" s="18"/>
      <c r="E471" s="18"/>
      <c r="F471" s="26" t="s">
        <v>82</v>
      </c>
      <c r="G471" s="26">
        <v>1</v>
      </c>
      <c r="H471" s="26">
        <v>1</v>
      </c>
      <c r="I471" s="26">
        <v>1</v>
      </c>
      <c r="J471" s="26">
        <v>1</v>
      </c>
      <c r="K471" s="26">
        <v>1</v>
      </c>
    </row>
    <row r="472" spans="2:11" ht="18.75" customHeight="1" x14ac:dyDescent="0.3">
      <c r="B472" s="174" t="s">
        <v>225</v>
      </c>
      <c r="C472" s="18" t="s">
        <v>43</v>
      </c>
      <c r="D472" s="18"/>
      <c r="E472" s="18"/>
      <c r="F472" s="26" t="s">
        <v>82</v>
      </c>
      <c r="G472" s="26">
        <v>1</v>
      </c>
      <c r="H472" s="26">
        <v>1</v>
      </c>
      <c r="I472" s="26">
        <v>1</v>
      </c>
      <c r="J472" s="26">
        <v>1</v>
      </c>
      <c r="K472" s="26">
        <v>1</v>
      </c>
    </row>
    <row r="473" spans="2:11" ht="18.75" customHeight="1" x14ac:dyDescent="0.3">
      <c r="B473" s="174" t="s">
        <v>226</v>
      </c>
      <c r="C473" s="18" t="s">
        <v>223</v>
      </c>
      <c r="D473" s="18"/>
      <c r="E473" s="18"/>
      <c r="F473" s="26" t="s">
        <v>82</v>
      </c>
      <c r="G473" s="26">
        <v>164000</v>
      </c>
      <c r="H473" s="26">
        <v>164000</v>
      </c>
      <c r="I473" s="26">
        <v>178760</v>
      </c>
      <c r="J473" s="26">
        <v>186982.96000000002</v>
      </c>
      <c r="K473" s="26">
        <v>194462.27840000004</v>
      </c>
    </row>
    <row r="474" spans="2:11" ht="18.75" customHeight="1" x14ac:dyDescent="0.3">
      <c r="B474" s="174" t="s">
        <v>227</v>
      </c>
      <c r="C474" s="18" t="s">
        <v>223</v>
      </c>
      <c r="D474" s="18"/>
      <c r="E474" s="18"/>
      <c r="F474" s="26" t="s">
        <v>82</v>
      </c>
      <c r="G474" s="26">
        <v>9840</v>
      </c>
      <c r="H474" s="26">
        <v>9840</v>
      </c>
      <c r="I474" s="26">
        <v>10725.6</v>
      </c>
      <c r="J474" s="26">
        <v>11218.9776</v>
      </c>
      <c r="K474" s="26">
        <v>11667.736704000003</v>
      </c>
    </row>
    <row r="475" spans="2:11" ht="33" customHeight="1" x14ac:dyDescent="0.3">
      <c r="B475" s="183" t="s">
        <v>314</v>
      </c>
      <c r="C475" s="184"/>
      <c r="D475" s="184"/>
      <c r="E475" s="184"/>
      <c r="F475" s="184"/>
      <c r="G475" s="184"/>
      <c r="H475" s="184"/>
      <c r="I475" s="184"/>
      <c r="J475" s="184"/>
      <c r="K475" s="185"/>
    </row>
    <row r="476" spans="2:11" ht="18.75" customHeight="1" x14ac:dyDescent="0.3">
      <c r="B476" s="174" t="s">
        <v>224</v>
      </c>
      <c r="C476" s="18" t="s">
        <v>43</v>
      </c>
      <c r="D476" s="18"/>
      <c r="E476" s="18"/>
      <c r="F476" s="26" t="s">
        <v>82</v>
      </c>
      <c r="G476" s="26">
        <v>1</v>
      </c>
      <c r="H476" s="26">
        <v>0</v>
      </c>
      <c r="I476" s="26">
        <v>0</v>
      </c>
      <c r="J476" s="26">
        <v>0</v>
      </c>
      <c r="K476" s="26">
        <v>0</v>
      </c>
    </row>
    <row r="477" spans="2:11" ht="18.75" customHeight="1" x14ac:dyDescent="0.3">
      <c r="B477" s="174" t="s">
        <v>225</v>
      </c>
      <c r="C477" s="18" t="s">
        <v>43</v>
      </c>
      <c r="D477" s="18"/>
      <c r="E477" s="18"/>
      <c r="F477" s="26" t="s">
        <v>82</v>
      </c>
      <c r="G477" s="175">
        <v>1</v>
      </c>
      <c r="H477" s="26">
        <v>0</v>
      </c>
      <c r="I477" s="26">
        <v>0</v>
      </c>
      <c r="J477" s="26">
        <v>0</v>
      </c>
      <c r="K477" s="26">
        <v>0</v>
      </c>
    </row>
    <row r="478" spans="2:11" ht="18.75" customHeight="1" x14ac:dyDescent="0.3">
      <c r="B478" s="174" t="s">
        <v>226</v>
      </c>
      <c r="C478" s="18" t="s">
        <v>223</v>
      </c>
      <c r="D478" s="18"/>
      <c r="E478" s="18"/>
      <c r="F478" s="26" t="s">
        <v>82</v>
      </c>
      <c r="G478" s="26">
        <v>1137000</v>
      </c>
      <c r="H478" s="26">
        <v>0</v>
      </c>
      <c r="I478" s="26">
        <v>0</v>
      </c>
      <c r="J478" s="26">
        <v>0</v>
      </c>
      <c r="K478" s="26">
        <v>0</v>
      </c>
    </row>
    <row r="479" spans="2:11" ht="18.75" customHeight="1" x14ac:dyDescent="0.3">
      <c r="B479" s="174" t="s">
        <v>227</v>
      </c>
      <c r="C479" s="18" t="s">
        <v>223</v>
      </c>
      <c r="D479" s="18"/>
      <c r="E479" s="18"/>
      <c r="F479" s="26" t="s">
        <v>82</v>
      </c>
      <c r="G479" s="26">
        <v>68220</v>
      </c>
      <c r="H479" s="26">
        <v>0</v>
      </c>
      <c r="I479" s="26">
        <v>0</v>
      </c>
      <c r="J479" s="26">
        <v>0</v>
      </c>
      <c r="K479" s="26">
        <v>0</v>
      </c>
    </row>
    <row r="480" spans="2:11" ht="18.75" customHeight="1" x14ac:dyDescent="0.3">
      <c r="B480" s="183" t="s">
        <v>249</v>
      </c>
      <c r="C480" s="184"/>
      <c r="D480" s="184"/>
      <c r="E480" s="184"/>
      <c r="F480" s="184"/>
      <c r="G480" s="184"/>
      <c r="H480" s="184"/>
      <c r="I480" s="184"/>
      <c r="J480" s="184"/>
      <c r="K480" s="185"/>
    </row>
    <row r="481" spans="2:11" ht="18.75" customHeight="1" x14ac:dyDescent="0.3">
      <c r="B481" s="174" t="s">
        <v>224</v>
      </c>
      <c r="C481" s="18" t="s">
        <v>43</v>
      </c>
      <c r="D481" s="18"/>
      <c r="E481" s="18"/>
      <c r="F481" s="26" t="s">
        <v>82</v>
      </c>
      <c r="G481" s="26">
        <v>17</v>
      </c>
      <c r="H481" s="26">
        <v>17</v>
      </c>
      <c r="I481" s="26">
        <v>18</v>
      </c>
      <c r="J481" s="26">
        <v>18</v>
      </c>
      <c r="K481" s="26">
        <v>18</v>
      </c>
    </row>
    <row r="482" spans="2:11" ht="18.75" customHeight="1" x14ac:dyDescent="0.3">
      <c r="B482" s="174" t="s">
        <v>225</v>
      </c>
      <c r="C482" s="18" t="s">
        <v>43</v>
      </c>
      <c r="D482" s="18"/>
      <c r="E482" s="18"/>
      <c r="F482" s="26" t="s">
        <v>82</v>
      </c>
      <c r="G482" s="26">
        <v>20</v>
      </c>
      <c r="H482" s="26">
        <v>21</v>
      </c>
      <c r="I482" s="26">
        <v>22</v>
      </c>
      <c r="J482" s="26">
        <v>22</v>
      </c>
      <c r="K482" s="26">
        <v>22</v>
      </c>
    </row>
    <row r="483" spans="2:11" ht="18.75" customHeight="1" x14ac:dyDescent="0.3">
      <c r="B483" s="174" t="s">
        <v>226</v>
      </c>
      <c r="C483" s="18" t="s">
        <v>223</v>
      </c>
      <c r="D483" s="18"/>
      <c r="E483" s="18"/>
      <c r="F483" s="26" t="s">
        <v>82</v>
      </c>
      <c r="G483" s="26">
        <v>22386000</v>
      </c>
      <c r="H483" s="26">
        <v>23505300</v>
      </c>
      <c r="I483" s="26">
        <v>26840814.000000004</v>
      </c>
      <c r="J483" s="26">
        <v>28075491.444000006</v>
      </c>
      <c r="K483" s="26">
        <v>29198511.101760007</v>
      </c>
    </row>
    <row r="484" spans="2:11" ht="18.75" customHeight="1" x14ac:dyDescent="0.3">
      <c r="B484" s="174" t="s">
        <v>227</v>
      </c>
      <c r="C484" s="18" t="s">
        <v>223</v>
      </c>
      <c r="D484" s="18"/>
      <c r="E484" s="18"/>
      <c r="F484" s="26" t="s">
        <v>82</v>
      </c>
      <c r="G484" s="26">
        <v>1343160</v>
      </c>
      <c r="H484" s="26">
        <v>1410318</v>
      </c>
      <c r="I484" s="26">
        <v>1610448.84</v>
      </c>
      <c r="J484" s="26">
        <v>1684529.4866400003</v>
      </c>
      <c r="K484" s="26">
        <v>1751910.6661056003</v>
      </c>
    </row>
    <row r="485" spans="2:11" ht="34.5" customHeight="1" x14ac:dyDescent="0.3">
      <c r="B485" s="183" t="s">
        <v>315</v>
      </c>
      <c r="C485" s="184"/>
      <c r="D485" s="184"/>
      <c r="E485" s="184"/>
      <c r="F485" s="184"/>
      <c r="G485" s="184"/>
      <c r="H485" s="184"/>
      <c r="I485" s="184"/>
      <c r="J485" s="184"/>
      <c r="K485" s="185"/>
    </row>
    <row r="486" spans="2:11" ht="18.75" customHeight="1" x14ac:dyDescent="0.3">
      <c r="B486" s="174" t="s">
        <v>224</v>
      </c>
      <c r="C486" s="18" t="s">
        <v>43</v>
      </c>
      <c r="D486" s="18"/>
      <c r="E486" s="18"/>
      <c r="F486" s="26" t="s">
        <v>82</v>
      </c>
      <c r="G486" s="26">
        <v>3</v>
      </c>
      <c r="H486" s="26">
        <v>3</v>
      </c>
      <c r="I486" s="26">
        <v>3</v>
      </c>
      <c r="J486" s="26">
        <v>3</v>
      </c>
      <c r="K486" s="26">
        <v>3</v>
      </c>
    </row>
    <row r="487" spans="2:11" ht="18.75" customHeight="1" x14ac:dyDescent="0.3">
      <c r="B487" s="174" t="s">
        <v>225</v>
      </c>
      <c r="C487" s="18" t="s">
        <v>43</v>
      </c>
      <c r="D487" s="18"/>
      <c r="E487" s="18"/>
      <c r="F487" s="26" t="s">
        <v>82</v>
      </c>
      <c r="G487" s="26">
        <v>6</v>
      </c>
      <c r="H487" s="26">
        <v>6</v>
      </c>
      <c r="I487" s="26">
        <v>6</v>
      </c>
      <c r="J487" s="26">
        <v>6</v>
      </c>
      <c r="K487" s="26">
        <v>6</v>
      </c>
    </row>
    <row r="488" spans="2:11" ht="18.75" customHeight="1" x14ac:dyDescent="0.3">
      <c r="B488" s="174" t="s">
        <v>226</v>
      </c>
      <c r="C488" s="18" t="s">
        <v>223</v>
      </c>
      <c r="D488" s="18"/>
      <c r="E488" s="18"/>
      <c r="F488" s="26" t="s">
        <v>82</v>
      </c>
      <c r="G488" s="26">
        <v>1769000</v>
      </c>
      <c r="H488" s="26">
        <v>1769000</v>
      </c>
      <c r="I488" s="26">
        <v>1928210.0000000002</v>
      </c>
      <c r="J488" s="26">
        <v>2016907.6600000004</v>
      </c>
      <c r="K488" s="26">
        <v>2097583.9664000003</v>
      </c>
    </row>
    <row r="489" spans="2:11" ht="18.75" customHeight="1" x14ac:dyDescent="0.3">
      <c r="B489" s="174" t="s">
        <v>227</v>
      </c>
      <c r="C489" s="18" t="s">
        <v>223</v>
      </c>
      <c r="D489" s="18"/>
      <c r="E489" s="18"/>
      <c r="F489" s="26" t="s">
        <v>82</v>
      </c>
      <c r="G489" s="26">
        <v>106140</v>
      </c>
      <c r="H489" s="26">
        <v>106140</v>
      </c>
      <c r="I489" s="26">
        <v>115692.6</v>
      </c>
      <c r="J489" s="26">
        <v>121014.45960000002</v>
      </c>
      <c r="K489" s="26">
        <v>125855.03798400001</v>
      </c>
    </row>
    <row r="490" spans="2:11" ht="18.75" customHeight="1" x14ac:dyDescent="0.3">
      <c r="B490" s="183" t="s">
        <v>316</v>
      </c>
      <c r="C490" s="184"/>
      <c r="D490" s="184"/>
      <c r="E490" s="184"/>
      <c r="F490" s="184"/>
      <c r="G490" s="184"/>
      <c r="H490" s="184"/>
      <c r="I490" s="184"/>
      <c r="J490" s="184"/>
      <c r="K490" s="185"/>
    </row>
    <row r="491" spans="2:11" ht="18.75" customHeight="1" x14ac:dyDescent="0.3">
      <c r="B491" s="174" t="s">
        <v>224</v>
      </c>
      <c r="C491" s="18" t="s">
        <v>43</v>
      </c>
      <c r="D491" s="18"/>
      <c r="E491" s="18"/>
      <c r="F491" s="26" t="s">
        <v>82</v>
      </c>
      <c r="G491" s="26">
        <v>1</v>
      </c>
      <c r="H491" s="26">
        <v>1</v>
      </c>
      <c r="I491" s="26">
        <v>1</v>
      </c>
      <c r="J491" s="26">
        <v>1</v>
      </c>
      <c r="K491" s="26">
        <v>1</v>
      </c>
    </row>
    <row r="492" spans="2:11" ht="18.75" customHeight="1" x14ac:dyDescent="0.3">
      <c r="B492" s="174" t="s">
        <v>225</v>
      </c>
      <c r="C492" s="18" t="s">
        <v>43</v>
      </c>
      <c r="D492" s="18"/>
      <c r="E492" s="18"/>
      <c r="F492" s="26" t="s">
        <v>82</v>
      </c>
      <c r="G492" s="26">
        <v>1</v>
      </c>
      <c r="H492" s="26">
        <v>1</v>
      </c>
      <c r="I492" s="26">
        <v>1</v>
      </c>
      <c r="J492" s="26">
        <v>1</v>
      </c>
      <c r="K492" s="26">
        <v>1</v>
      </c>
    </row>
    <row r="493" spans="2:11" ht="18.75" customHeight="1" x14ac:dyDescent="0.3">
      <c r="B493" s="174" t="s">
        <v>226</v>
      </c>
      <c r="C493" s="18" t="s">
        <v>223</v>
      </c>
      <c r="D493" s="18"/>
      <c r="E493" s="18"/>
      <c r="F493" s="26" t="s">
        <v>82</v>
      </c>
      <c r="G493" s="26">
        <v>164000</v>
      </c>
      <c r="H493" s="26">
        <v>164000</v>
      </c>
      <c r="I493" s="26">
        <v>178760</v>
      </c>
      <c r="J493" s="26">
        <v>186982.96000000002</v>
      </c>
      <c r="K493" s="26">
        <v>194462.27840000004</v>
      </c>
    </row>
    <row r="494" spans="2:11" ht="18.75" customHeight="1" x14ac:dyDescent="0.3">
      <c r="B494" s="174" t="s">
        <v>227</v>
      </c>
      <c r="C494" s="18" t="s">
        <v>223</v>
      </c>
      <c r="D494" s="18"/>
      <c r="E494" s="18"/>
      <c r="F494" s="26" t="s">
        <v>82</v>
      </c>
      <c r="G494" s="26">
        <v>9840</v>
      </c>
      <c r="H494" s="26">
        <v>9822</v>
      </c>
      <c r="I494" s="26">
        <v>10725.6</v>
      </c>
      <c r="J494" s="26">
        <v>11218.9776</v>
      </c>
      <c r="K494" s="26">
        <v>11667.736704000003</v>
      </c>
    </row>
    <row r="495" spans="2:11" ht="18.75" customHeight="1" x14ac:dyDescent="0.3">
      <c r="B495" s="187" t="s">
        <v>229</v>
      </c>
      <c r="C495" s="188"/>
      <c r="D495" s="188"/>
      <c r="E495" s="188"/>
      <c r="F495" s="188"/>
      <c r="G495" s="188"/>
      <c r="H495" s="188"/>
      <c r="I495" s="188"/>
      <c r="J495" s="188"/>
      <c r="K495" s="189"/>
    </row>
    <row r="496" spans="2:11" ht="18.75" customHeight="1" x14ac:dyDescent="0.3">
      <c r="B496" s="174" t="s">
        <v>224</v>
      </c>
      <c r="C496" s="18" t="s">
        <v>43</v>
      </c>
      <c r="D496" s="18"/>
      <c r="E496" s="18"/>
      <c r="F496" s="26" t="s">
        <v>82</v>
      </c>
      <c r="G496" s="26">
        <v>34</v>
      </c>
      <c r="H496" s="26">
        <v>34</v>
      </c>
      <c r="I496" s="26">
        <v>37</v>
      </c>
      <c r="J496" s="26">
        <v>37</v>
      </c>
      <c r="K496" s="26">
        <v>37</v>
      </c>
    </row>
    <row r="497" spans="2:11" ht="18.75" customHeight="1" x14ac:dyDescent="0.3">
      <c r="B497" s="174" t="s">
        <v>225</v>
      </c>
      <c r="C497" s="18" t="s">
        <v>43</v>
      </c>
      <c r="D497" s="18"/>
      <c r="E497" s="18"/>
      <c r="F497" s="26" t="s">
        <v>82</v>
      </c>
      <c r="G497" s="26">
        <v>43</v>
      </c>
      <c r="H497" s="26">
        <v>44</v>
      </c>
      <c r="I497" s="26">
        <v>47</v>
      </c>
      <c r="J497" s="26">
        <v>47</v>
      </c>
      <c r="K497" s="26">
        <v>47</v>
      </c>
    </row>
    <row r="498" spans="2:11" ht="18.75" customHeight="1" x14ac:dyDescent="0.3">
      <c r="B498" s="174" t="s">
        <v>226</v>
      </c>
      <c r="C498" s="18" t="s">
        <v>48</v>
      </c>
      <c r="D498" s="18"/>
      <c r="E498" s="18"/>
      <c r="F498" s="26" t="s">
        <v>82</v>
      </c>
      <c r="G498" s="26">
        <v>28819000</v>
      </c>
      <c r="H498" s="26">
        <v>29129300</v>
      </c>
      <c r="I498" s="26">
        <v>33218343.444444448</v>
      </c>
      <c r="J498" s="26">
        <v>34746387.242888898</v>
      </c>
      <c r="K498" s="26">
        <v>36136242.732604444</v>
      </c>
    </row>
    <row r="499" spans="2:11" ht="18.75" customHeight="1" x14ac:dyDescent="0.3">
      <c r="B499" s="174" t="s">
        <v>227</v>
      </c>
      <c r="C499" s="18" t="s">
        <v>48</v>
      </c>
      <c r="D499" s="18"/>
      <c r="E499" s="18"/>
      <c r="F499" s="26" t="s">
        <v>82</v>
      </c>
      <c r="G499" s="26">
        <v>1729140</v>
      </c>
      <c r="H499" s="26">
        <v>1747758</v>
      </c>
      <c r="I499" s="26">
        <v>1993100.6066666669</v>
      </c>
      <c r="J499" s="26">
        <v>2084783.2345733335</v>
      </c>
      <c r="K499" s="26">
        <v>2168174.5639562667</v>
      </c>
    </row>
    <row r="500" spans="2:11" ht="37.5" customHeight="1" x14ac:dyDescent="0.3">
      <c r="B500" s="174" t="s">
        <v>317</v>
      </c>
      <c r="C500" s="18" t="s">
        <v>43</v>
      </c>
      <c r="D500" s="18"/>
      <c r="E500" s="18"/>
      <c r="F500" s="26" t="s">
        <v>82</v>
      </c>
      <c r="G500" s="26">
        <v>21</v>
      </c>
      <c r="H500" s="26">
        <v>21</v>
      </c>
      <c r="I500" s="26">
        <v>24</v>
      </c>
      <c r="J500" s="26">
        <v>24</v>
      </c>
      <c r="K500" s="26">
        <v>24</v>
      </c>
    </row>
    <row r="501" spans="2:11" ht="48.75" customHeight="1" x14ac:dyDescent="0.3">
      <c r="B501" s="174" t="s">
        <v>318</v>
      </c>
      <c r="C501" s="18" t="s">
        <v>48</v>
      </c>
      <c r="D501" s="18"/>
      <c r="E501" s="18"/>
      <c r="F501" s="26" t="s">
        <v>82</v>
      </c>
      <c r="G501" s="26">
        <v>774000</v>
      </c>
      <c r="H501" s="26">
        <v>786491.1</v>
      </c>
      <c r="I501" s="26">
        <v>896895.27300000016</v>
      </c>
      <c r="J501" s="26">
        <v>938152.45555800013</v>
      </c>
      <c r="K501" s="26">
        <v>975678.5537803201</v>
      </c>
    </row>
    <row r="502" spans="2:11" ht="48.75" customHeight="1" x14ac:dyDescent="0.3">
      <c r="B502" s="174" t="s">
        <v>319</v>
      </c>
      <c r="C502" s="18" t="s">
        <v>48</v>
      </c>
      <c r="D502" s="18"/>
      <c r="E502" s="18"/>
      <c r="F502" s="26" t="s">
        <v>82</v>
      </c>
      <c r="G502" s="26">
        <v>955133</v>
      </c>
      <c r="H502" s="26">
        <v>961266.9</v>
      </c>
      <c r="I502" s="26">
        <v>1096205.3336666669</v>
      </c>
      <c r="J502" s="26">
        <v>1146630.7790153334</v>
      </c>
      <c r="K502" s="26">
        <v>1192496.0101759466</v>
      </c>
    </row>
    <row r="503" spans="2:11" ht="36" customHeight="1" x14ac:dyDescent="0.3">
      <c r="B503" s="174"/>
      <c r="C503" s="18"/>
      <c r="D503" s="18"/>
      <c r="E503" s="18"/>
      <c r="F503" s="16" t="s">
        <v>243</v>
      </c>
      <c r="G503" s="16" t="s">
        <v>320</v>
      </c>
      <c r="H503" s="16" t="s">
        <v>269</v>
      </c>
      <c r="I503" s="16" t="s">
        <v>18</v>
      </c>
      <c r="J503" s="16" t="s">
        <v>244</v>
      </c>
      <c r="K503" s="16" t="s">
        <v>270</v>
      </c>
    </row>
    <row r="504" spans="2:11" ht="32.25" customHeight="1" x14ac:dyDescent="0.3">
      <c r="B504" s="124" t="s">
        <v>230</v>
      </c>
      <c r="C504" s="124"/>
      <c r="D504" s="124"/>
      <c r="E504" s="124"/>
      <c r="F504" s="124"/>
      <c r="G504" s="124"/>
      <c r="H504" s="124"/>
      <c r="I504" s="124"/>
      <c r="J504" s="124"/>
      <c r="K504" s="124"/>
    </row>
    <row r="505" spans="2:11" ht="18.75" customHeight="1" x14ac:dyDescent="0.3">
      <c r="B505" s="174" t="s">
        <v>231</v>
      </c>
      <c r="C505" s="18" t="s">
        <v>198</v>
      </c>
      <c r="D505" s="18"/>
      <c r="E505" s="18"/>
      <c r="F505" s="26">
        <v>0</v>
      </c>
      <c r="G505" s="26">
        <v>0</v>
      </c>
      <c r="H505" s="26">
        <v>0</v>
      </c>
      <c r="I505" s="26">
        <v>0</v>
      </c>
      <c r="J505" s="26">
        <v>0</v>
      </c>
      <c r="K505" s="26">
        <v>0</v>
      </c>
    </row>
    <row r="506" spans="2:11" ht="18.75" customHeight="1" x14ac:dyDescent="0.3">
      <c r="B506" s="174" t="s">
        <v>232</v>
      </c>
      <c r="C506" s="18" t="s">
        <v>198</v>
      </c>
      <c r="D506" s="18"/>
      <c r="E506" s="18"/>
      <c r="F506" s="22">
        <v>307.10000000000002</v>
      </c>
      <c r="G506" s="22">
        <v>426.7</v>
      </c>
      <c r="H506" s="22">
        <v>497.1</v>
      </c>
      <c r="I506" s="22">
        <v>541.79999999999995</v>
      </c>
      <c r="J506" s="22">
        <v>566.70000000000005</v>
      </c>
      <c r="K506" s="22">
        <v>589.4</v>
      </c>
    </row>
    <row r="507" spans="2:11" ht="43.5" customHeight="1" x14ac:dyDescent="0.3">
      <c r="B507" s="124" t="s">
        <v>237</v>
      </c>
      <c r="C507" s="124"/>
      <c r="D507" s="124"/>
      <c r="E507" s="124"/>
      <c r="F507" s="124"/>
      <c r="G507" s="124"/>
      <c r="H507" s="124"/>
      <c r="I507" s="124"/>
      <c r="J507" s="124"/>
      <c r="K507" s="124"/>
    </row>
    <row r="508" spans="2:11" ht="18.75" customHeight="1" x14ac:dyDescent="0.3">
      <c r="B508" s="174" t="s">
        <v>238</v>
      </c>
      <c r="C508" s="18" t="s">
        <v>43</v>
      </c>
      <c r="D508" s="18"/>
      <c r="E508" s="18"/>
      <c r="F508" s="26">
        <v>0</v>
      </c>
      <c r="G508" s="26">
        <v>0</v>
      </c>
      <c r="H508" s="26">
        <v>0</v>
      </c>
      <c r="I508" s="26">
        <v>0</v>
      </c>
      <c r="J508" s="26">
        <v>0</v>
      </c>
      <c r="K508" s="26">
        <v>0</v>
      </c>
    </row>
    <row r="509" spans="2:11" ht="18.75" customHeight="1" x14ac:dyDescent="0.3">
      <c r="B509" s="174" t="s">
        <v>239</v>
      </c>
      <c r="C509" s="18" t="s">
        <v>43</v>
      </c>
      <c r="D509" s="18"/>
      <c r="E509" s="18"/>
      <c r="F509" s="26">
        <v>36</v>
      </c>
      <c r="G509" s="26">
        <v>30</v>
      </c>
      <c r="H509" s="26">
        <v>30</v>
      </c>
      <c r="I509" s="26">
        <v>30</v>
      </c>
      <c r="J509" s="26">
        <v>30</v>
      </c>
      <c r="K509" s="26">
        <v>30</v>
      </c>
    </row>
    <row r="510" spans="2:11" ht="55.5" customHeight="1" x14ac:dyDescent="0.3">
      <c r="B510" s="124" t="s">
        <v>233</v>
      </c>
      <c r="C510" s="124"/>
      <c r="D510" s="124"/>
      <c r="E510" s="124"/>
      <c r="F510" s="124"/>
      <c r="G510" s="124"/>
      <c r="H510" s="124"/>
      <c r="I510" s="124"/>
      <c r="J510" s="124"/>
      <c r="K510" s="124"/>
    </row>
    <row r="511" spans="2:11" ht="18.75" customHeight="1" x14ac:dyDescent="0.3">
      <c r="B511" s="174" t="s">
        <v>234</v>
      </c>
      <c r="C511" s="18" t="s">
        <v>236</v>
      </c>
      <c r="D511" s="18"/>
      <c r="E511" s="18"/>
      <c r="F511" s="26">
        <v>0</v>
      </c>
      <c r="G511" s="26">
        <v>0</v>
      </c>
      <c r="H511" s="26">
        <v>0</v>
      </c>
      <c r="I511" s="26">
        <v>0</v>
      </c>
      <c r="J511" s="26">
        <v>0</v>
      </c>
      <c r="K511" s="26">
        <v>0</v>
      </c>
    </row>
    <row r="512" spans="2:11" ht="33.75" customHeight="1" x14ac:dyDescent="0.3">
      <c r="B512" s="174" t="s">
        <v>235</v>
      </c>
      <c r="C512" s="18" t="s">
        <v>236</v>
      </c>
      <c r="D512" s="18"/>
      <c r="E512" s="18"/>
      <c r="F512" s="176">
        <v>0.248</v>
      </c>
      <c r="G512" s="176">
        <v>0.252</v>
      </c>
      <c r="H512" s="176">
        <v>0.24399999999999999</v>
      </c>
      <c r="I512" s="176">
        <v>0.24399999999999999</v>
      </c>
      <c r="J512" s="176">
        <v>0.24399999999999999</v>
      </c>
      <c r="K512" s="176">
        <v>0.24399999999999999</v>
      </c>
    </row>
    <row r="513" spans="1:11" ht="18" customHeight="1" x14ac:dyDescent="0.3">
      <c r="B513" s="177"/>
      <c r="C513" s="134"/>
      <c r="D513" s="134"/>
      <c r="E513" s="134"/>
      <c r="F513" s="76"/>
      <c r="G513" s="76"/>
      <c r="H513" s="76"/>
      <c r="I513" s="76"/>
      <c r="J513" s="76"/>
    </row>
    <row r="514" spans="1:11" ht="18" customHeight="1" x14ac:dyDescent="0.3">
      <c r="B514" s="177"/>
      <c r="C514" s="134"/>
      <c r="D514" s="134"/>
      <c r="E514" s="134"/>
      <c r="F514" s="76"/>
      <c r="G514" s="76"/>
      <c r="H514" s="76"/>
      <c r="I514" s="76"/>
      <c r="J514" s="76"/>
    </row>
    <row r="515" spans="1:11" ht="18" customHeight="1" x14ac:dyDescent="0.3">
      <c r="B515" s="177"/>
      <c r="C515" s="134"/>
      <c r="D515" s="134"/>
      <c r="E515" s="134"/>
      <c r="F515" s="76"/>
      <c r="G515" s="76"/>
      <c r="H515" s="76"/>
      <c r="I515" s="76"/>
      <c r="J515" s="76"/>
    </row>
    <row r="516" spans="1:11" ht="18" customHeight="1" x14ac:dyDescent="0.3">
      <c r="B516" s="177"/>
      <c r="C516" s="134"/>
      <c r="D516" s="134"/>
      <c r="E516" s="134"/>
      <c r="F516" s="76"/>
      <c r="G516" s="76"/>
      <c r="H516" s="76"/>
      <c r="I516" s="76"/>
      <c r="J516" s="76"/>
    </row>
    <row r="517" spans="1:11" s="2" customFormat="1" x14ac:dyDescent="0.3">
      <c r="A517" s="6"/>
      <c r="B517" s="178"/>
      <c r="C517" s="179"/>
      <c r="D517" s="179"/>
      <c r="E517" s="179"/>
      <c r="F517" s="179"/>
      <c r="G517" s="73"/>
      <c r="H517" s="179"/>
      <c r="I517" s="179"/>
      <c r="J517" s="73"/>
      <c r="K517" s="73"/>
    </row>
    <row r="518" spans="1:11" s="2" customFormat="1" x14ac:dyDescent="0.3">
      <c r="A518" s="6"/>
      <c r="B518" s="178" t="s">
        <v>19</v>
      </c>
      <c r="C518" s="186"/>
      <c r="D518" s="186"/>
      <c r="E518" s="186"/>
      <c r="F518" s="186"/>
      <c r="G518" s="73"/>
      <c r="H518" s="182" t="s">
        <v>332</v>
      </c>
      <c r="I518" s="182"/>
      <c r="J518" s="73"/>
      <c r="K518" s="73"/>
    </row>
    <row r="519" spans="1:11" s="2" customFormat="1" x14ac:dyDescent="0.3">
      <c r="A519" s="6"/>
      <c r="B519" s="178"/>
      <c r="C519" s="181"/>
      <c r="D519" s="181"/>
      <c r="E519" s="181"/>
      <c r="F519" s="181"/>
      <c r="G519" s="178"/>
      <c r="H519" s="182"/>
      <c r="I519" s="182"/>
      <c r="J519" s="73"/>
      <c r="K519" s="73"/>
    </row>
    <row r="520" spans="1:11" s="2" customFormat="1" x14ac:dyDescent="0.3">
      <c r="A520" s="6"/>
      <c r="B520" s="178"/>
      <c r="C520" s="178"/>
      <c r="D520" s="178"/>
      <c r="E520" s="178"/>
      <c r="F520" s="178"/>
      <c r="G520" s="178"/>
      <c r="H520" s="178"/>
      <c r="I520" s="178"/>
      <c r="J520" s="73"/>
      <c r="K520" s="73"/>
    </row>
    <row r="521" spans="1:11" s="2" customFormat="1" x14ac:dyDescent="0.3">
      <c r="A521" s="6"/>
      <c r="B521" s="178"/>
      <c r="C521" s="178"/>
      <c r="D521" s="178"/>
      <c r="E521" s="178"/>
      <c r="F521" s="178"/>
      <c r="G521" s="178"/>
      <c r="H521" s="178"/>
      <c r="I521" s="178"/>
      <c r="J521" s="73"/>
      <c r="K521" s="73"/>
    </row>
    <row r="522" spans="1:11" s="2" customFormat="1" x14ac:dyDescent="0.3">
      <c r="A522" s="6"/>
      <c r="B522" s="178"/>
      <c r="C522" s="73"/>
      <c r="D522" s="73"/>
      <c r="E522" s="73"/>
      <c r="F522" s="73"/>
      <c r="G522" s="73"/>
      <c r="H522" s="73"/>
      <c r="I522" s="73"/>
      <c r="J522" s="73"/>
      <c r="K522" s="73"/>
    </row>
    <row r="523" spans="1:11" s="2" customFormat="1" x14ac:dyDescent="0.3">
      <c r="A523" s="6"/>
      <c r="B523" s="178"/>
      <c r="C523" s="73"/>
      <c r="D523" s="73"/>
      <c r="E523" s="73"/>
      <c r="F523" s="73"/>
      <c r="G523" s="73"/>
      <c r="H523" s="73"/>
      <c r="I523" s="73"/>
      <c r="J523" s="73"/>
      <c r="K523" s="73"/>
    </row>
    <row r="524" spans="1:11" s="2" customFormat="1" x14ac:dyDescent="0.3">
      <c r="A524" s="6"/>
      <c r="B524" s="178"/>
      <c r="C524" s="73"/>
      <c r="D524" s="73"/>
      <c r="E524" s="73"/>
      <c r="F524" s="73"/>
      <c r="G524" s="73"/>
      <c r="H524" s="73"/>
      <c r="I524" s="73"/>
      <c r="J524" s="73"/>
      <c r="K524" s="73"/>
    </row>
    <row r="525" spans="1:11" s="2" customFormat="1" x14ac:dyDescent="0.3">
      <c r="A525" s="6"/>
      <c r="B525" s="178"/>
      <c r="C525" s="73"/>
      <c r="D525" s="73"/>
      <c r="E525" s="73"/>
      <c r="F525" s="73"/>
      <c r="G525" s="73"/>
      <c r="H525" s="73"/>
      <c r="I525" s="73"/>
      <c r="J525" s="73"/>
      <c r="K525" s="73"/>
    </row>
    <row r="526" spans="1:11" s="2" customFormat="1" x14ac:dyDescent="0.3">
      <c r="A526" s="6"/>
      <c r="B526" s="178"/>
      <c r="C526" s="73"/>
      <c r="D526" s="73"/>
      <c r="E526" s="73"/>
      <c r="F526" s="73"/>
      <c r="G526" s="73"/>
      <c r="H526" s="73"/>
      <c r="I526" s="73"/>
      <c r="J526" s="73"/>
      <c r="K526" s="73"/>
    </row>
  </sheetData>
  <mergeCells count="35">
    <mergeCell ref="B470:K470"/>
    <mergeCell ref="B6:K6"/>
    <mergeCell ref="B70:E70"/>
    <mergeCell ref="B97:E97"/>
    <mergeCell ref="B129:E129"/>
    <mergeCell ref="B153:E153"/>
    <mergeCell ref="B7:K7"/>
    <mergeCell ref="B460:K460"/>
    <mergeCell ref="B465:K465"/>
    <mergeCell ref="B455:K455"/>
    <mergeCell ref="B311:E311"/>
    <mergeCell ref="B415:B416"/>
    <mergeCell ref="B137:C137"/>
    <mergeCell ref="B145:C145"/>
    <mergeCell ref="J1:K1"/>
    <mergeCell ref="J2:K2"/>
    <mergeCell ref="J3:K3"/>
    <mergeCell ref="J4:K4"/>
    <mergeCell ref="B450:K450"/>
    <mergeCell ref="B445:K445"/>
    <mergeCell ref="B30:E30"/>
    <mergeCell ref="B206:E206"/>
    <mergeCell ref="B225:E225"/>
    <mergeCell ref="B121:E121"/>
    <mergeCell ref="B113:E113"/>
    <mergeCell ref="B105:E105"/>
    <mergeCell ref="C519:F519"/>
    <mergeCell ref="H519:I519"/>
    <mergeCell ref="B475:K475"/>
    <mergeCell ref="B480:K480"/>
    <mergeCell ref="B485:K485"/>
    <mergeCell ref="C518:F518"/>
    <mergeCell ref="H518:I518"/>
    <mergeCell ref="B495:K495"/>
    <mergeCell ref="B490:K490"/>
  </mergeCells>
  <pageMargins left="0.70866141732283472" right="0.11811023622047245" top="0.35433070866141736" bottom="0.35433070866141736" header="0.11811023622047245" footer="0.31496062992125984"/>
  <pageSetup paperSize="9" scale="52" firstPageNumber="2" fitToHeight="0" orientation="landscape" useFirstPageNumber="1" r:id="rId1"/>
  <headerFooter>
    <oddHeader>&amp;C&amp;P</oddHeader>
  </headerFooter>
  <rowBreaks count="1" manualBreakCount="1">
    <brk id="473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2022-11-07T07:36:07Z</dcterms:modified>
</cp:coreProperties>
</file>