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120" windowWidth="19725" windowHeight="12195" tabRatio="889"/>
  </bookViews>
  <sheets>
    <sheet name="Типовая форма" sheetId="1" r:id="rId1"/>
  </sheets>
  <calcPr calcId="144525"/>
</workbook>
</file>

<file path=xl/calcChain.xml><?xml version="1.0" encoding="utf-8"?>
<calcChain xmlns="http://schemas.openxmlformats.org/spreadsheetml/2006/main">
  <c r="G28" i="1" l="1"/>
  <c r="J84" i="1" l="1"/>
  <c r="I84" i="1"/>
  <c r="H84" i="1"/>
  <c r="H26" i="1" l="1"/>
  <c r="J26" i="1"/>
  <c r="I26" i="1"/>
  <c r="G26" i="1"/>
  <c r="J81" i="1" l="1"/>
  <c r="I81" i="1"/>
  <c r="H81" i="1"/>
  <c r="H34" i="1" l="1"/>
  <c r="I34" i="1" s="1"/>
  <c r="J34" i="1" s="1"/>
  <c r="J37" i="1"/>
  <c r="I37" i="1"/>
  <c r="H37" i="1"/>
  <c r="H36" i="1"/>
  <c r="I36" i="1" s="1"/>
  <c r="J36" i="1" s="1"/>
  <c r="H35" i="1"/>
  <c r="I35" i="1" s="1"/>
  <c r="J35" i="1" s="1"/>
  <c r="J39" i="1" l="1"/>
  <c r="I39" i="1"/>
  <c r="H39" i="1"/>
  <c r="H38" i="1"/>
  <c r="I38" i="1" s="1"/>
  <c r="J38" i="1" s="1"/>
</calcChain>
</file>

<file path=xl/sharedStrings.xml><?xml version="1.0" encoding="utf-8"?>
<sst xmlns="http://schemas.openxmlformats.org/spreadsheetml/2006/main" count="240" uniqueCount="136">
  <si>
    <t>№ п/п</t>
  </si>
  <si>
    <t>Наименование показателя</t>
  </si>
  <si>
    <t>Единица измерения</t>
  </si>
  <si>
    <t>Отчетная информация</t>
  </si>
  <si>
    <t>Примечание</t>
  </si>
  <si>
    <t>Раздел I. Экономическое развитие</t>
  </si>
  <si>
    <t>Процент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</si>
  <si>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</si>
  <si>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</si>
  <si>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22</t>
  </si>
  <si>
    <t>Объем инвестиций в основной капитал (за исключением бюджетных средств) в расчете на 1 жителя</t>
  </si>
  <si>
    <t>25</t>
  </si>
  <si>
    <t>26</t>
  </si>
  <si>
    <t>40.1</t>
  </si>
  <si>
    <t>40.2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</si>
  <si>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</si>
  <si>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да - 1 / нет - 0</t>
  </si>
  <si>
    <t>кВтч на 1 проживающего</t>
  </si>
  <si>
    <t>Число субъектов малого и среднего предпринимательства в расчете на 10 тыс. человек населения</t>
  </si>
  <si>
    <t>Доля прибыльных сельскохозяйственных организаций в общем их числе</t>
  </si>
  <si>
    <t>8.1</t>
  </si>
  <si>
    <t>8.2</t>
  </si>
  <si>
    <t>8.3</t>
  </si>
  <si>
    <t>8.4</t>
  </si>
  <si>
    <t>8.5</t>
  </si>
  <si>
    <t>8.6</t>
  </si>
  <si>
    <t>муниципальных учреждений культуры и искусства</t>
  </si>
  <si>
    <t>муниципальных учреждений  физической культуры и спорта</t>
  </si>
  <si>
    <t>Х</t>
  </si>
  <si>
    <t>Раздел II. Дошкольное образование</t>
  </si>
  <si>
    <t>Раздел III. Общее и дополнительное образование</t>
  </si>
  <si>
    <t>Доля детей в возрасте 5 –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</si>
  <si>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20.1</t>
  </si>
  <si>
    <t>клубами и учреждениями клубного типа</t>
  </si>
  <si>
    <t>библиотеками</t>
  </si>
  <si>
    <t xml:space="preserve">парками культуры и отдыха  </t>
  </si>
  <si>
    <t>20.2</t>
  </si>
  <si>
    <t>20.3</t>
  </si>
  <si>
    <t>Доля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</si>
  <si>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21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</si>
  <si>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</si>
  <si>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Доля населения, систематически занимающегося физической культурой и спортом</t>
  </si>
  <si>
    <t>Раздел V. Физическая культура и спорт</t>
  </si>
  <si>
    <t>Раздел VI. Жилищное строительство и обеспечение граждан жильем</t>
  </si>
  <si>
    <t>Общая площадь жилых помещений, приходящаяся в среднем на одного жителя, - всего</t>
  </si>
  <si>
    <t>в том числе введенная в действие за один год</t>
  </si>
  <si>
    <t>24.1</t>
  </si>
  <si>
    <t>Площадь земельных участков, предоставленных для строительства в расчете на 10 тыс. человек населения, - всего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</si>
  <si>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</si>
  <si>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25.1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</si>
  <si>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</si>
  <si>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26.1</t>
  </si>
  <si>
    <t>26.2</t>
  </si>
  <si>
    <t>объектов жилищного строительства - в течение 3 лет</t>
  </si>
  <si>
    <t>иных объектов капитального строительства - в течение 5 лет</t>
  </si>
  <si>
    <t>Раздел VII. Жилищно-коммунальное хозяйство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</si>
  <si>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</si>
  <si>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Доля многоквартирных домов,  расположенных на земельных участках, в отношении которых осуществлен государственный кадастровый учет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</si>
  <si>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</si>
  <si>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Раздел VIII. Организация муниципального управления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</si>
  <si>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 по полной учетной стоимости)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</si>
  <si>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</si>
  <si>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</si>
  <si>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 xml:space="preserve">Среднегодовая численность постоянного населения         </t>
  </si>
  <si>
    <t>Раздел IX. Энергосбережение и повышение энергетической эффективности</t>
  </si>
  <si>
    <t>Удельная величина потребления энергетических ресурсов в многоквартирных домах:</t>
  </si>
  <si>
    <t>39.1</t>
  </si>
  <si>
    <t>39.2</t>
  </si>
  <si>
    <t>39.3</t>
  </si>
  <si>
    <t>39.4</t>
  </si>
  <si>
    <t>39.5</t>
  </si>
  <si>
    <t xml:space="preserve">электрическая энергия      </t>
  </si>
  <si>
    <t xml:space="preserve">тепловая энергия           </t>
  </si>
  <si>
    <t xml:space="preserve">горячая вода               </t>
  </si>
  <si>
    <t xml:space="preserve">холодная вода              </t>
  </si>
  <si>
    <t xml:space="preserve">природный газ            </t>
  </si>
  <si>
    <t>Гкал на 1 кв. метр общей площади</t>
  </si>
  <si>
    <t>40.3</t>
  </si>
  <si>
    <t>40.4</t>
  </si>
  <si>
    <t>40.5</t>
  </si>
  <si>
    <t>Удельная величина потребления энергетических ресурсов муниципальными бюджетными учреждениями:</t>
  </si>
  <si>
    <t>Куб. метр на 1 человека населения</t>
  </si>
  <si>
    <t xml:space="preserve">Уровень фактической обеспеченности учреждениями культуры от нормативной потребности:
</t>
  </si>
  <si>
    <t>Раздел IV. Культура</t>
  </si>
  <si>
    <t xml:space="preserve">Типовая форма доклада </t>
  </si>
  <si>
    <t>23 (1)</t>
  </si>
  <si>
    <t>Доля обучающихся, систематически занимающихся физической культурой и спортом, в общей численности обучающихся</t>
  </si>
  <si>
    <t>Единиц</t>
  </si>
  <si>
    <t>Рублей</t>
  </si>
  <si>
    <t>Процентов</t>
  </si>
  <si>
    <t>Тыс. рублей</t>
  </si>
  <si>
    <t>Кв. метров</t>
  </si>
  <si>
    <t>Гектаров</t>
  </si>
  <si>
    <t>Процентов от числа опрошенных</t>
  </si>
  <si>
    <t>Тыс. человек</t>
  </si>
  <si>
    <t>Куб. метров на 1 проживающего</t>
  </si>
  <si>
    <t>кВт/ч на 1 человека населения</t>
  </si>
  <si>
    <t>Куб. метров на 1 человека населения</t>
  </si>
  <si>
    <t>Показатель исключен</t>
  </si>
  <si>
    <t>2019 г.</t>
  </si>
  <si>
    <t>41.1</t>
  </si>
  <si>
    <t xml:space="preserve">в сфере культуры    </t>
  </si>
  <si>
    <t xml:space="preserve">в сфере образования          </t>
  </si>
  <si>
    <t>баллы</t>
  </si>
  <si>
    <t>41.2</t>
  </si>
  <si>
    <t>2020 г.</t>
  </si>
  <si>
    <t>2023 г. план</t>
  </si>
  <si>
    <t>2021 г.</t>
  </si>
  <si>
    <t>2024 г. план</t>
  </si>
  <si>
    <t>Доля площади земельных участков, являющихся объектами налогообложения земельным налогом, от общей площади территории муниципального, городского округа (муниципального района)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</si>
  <si>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муниципального, городского округа (муниципального района), в общей численности населения муниципального, городского округа (муниципального района)</t>
  </si>
  <si>
    <t>Среднемесячная номинальная начисленная заработная плата работников: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</si>
  <si>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муниципального,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муниципального, городского округа (муниципального района)</t>
  </si>
  <si>
    <t>Объем не завершенного в установленные сроки строительства, осуществляемого за счет средств бюджета муниципального, городского округа (муниципального района)</t>
  </si>
  <si>
    <t>Наличие в городском округе (муниципальном районе) утвержденного генерального плана муниципального, городского округа (схемы территориального планирования муниципального района)</t>
  </si>
  <si>
    <t>Удовлетворенность населения  деятельностью органов местного самоуправления  муниципального, городского округа (муниципального района)</t>
  </si>
  <si>
    <t>Результаты независимой оценки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для размещения информации о государственных и муниципальных учреждениях в информационно-телекоммуникационной сети "Интернет"):</t>
  </si>
  <si>
    <t>крупных и средних предприятий и некоммерческих организаций</t>
  </si>
  <si>
    <t>муниципальных дошкольных образовательных организаций</t>
  </si>
  <si>
    <t>муниципальных общеобразовательных организаций</t>
  </si>
  <si>
    <t>учителей муниципальных общеобразовательных организаций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</si>
  <si>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организациях в общей численности детей в возрасте 1 - 6 лет</t>
  </si>
  <si>
    <t>Доля детей в возрасте 1 - 6 лет, стоящих на учете для определения в муниципальные дошкольные образовательные организации, в общей численности детей в возрасте 1 - 6 лет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</si>
  <si>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организаций</t>
  </si>
  <si>
    <t>Доля выпускников муниципальных общеобразовательных организаций, не получивших аттестат о среднем (полном) образовании, в общей численности выпускников муниципальных общеобразовательных организаций</t>
  </si>
  <si>
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</si>
  <si>
    <t>Доля муниципальных общеобразовательных организаций, здания которых находятся в аварийном состоянии или требуют капитального ремонта, в общем количестве муниципальных общеобразовательных организаций</t>
  </si>
  <si>
    <t>Доля детей первой и второй групп здоровья в общей численности, обучающихся в муниципальных общеобразовательных организациях</t>
  </si>
  <si>
    <t>Доля обучающихся в муниципальных общеобразовательных организациях, занимающихся во вторую (третью) смену, в общей численности обучающихся в муниципальных общеобразовательных организациях</t>
  </si>
  <si>
    <t>Расходы бюджета муниципального образования на общее образование в расчете на 1 обучающегося в муниципальных общеобразовательных организациях</t>
  </si>
  <si>
    <t>2022 г.</t>
  </si>
  <si>
    <t>2025 г. план</t>
  </si>
  <si>
    <t>Независимая оценка качества условий оказания муниципальных услуг запланирована на 2023 год</t>
  </si>
  <si>
    <t>Самодуровой Е.В.</t>
  </si>
  <si>
    <t xml:space="preserve">Показатели эффективности деятельности органов местного 
         самоуправления муниципального, городского округа (муниципального района) Тверской области
   Муниципальное образование Фировский район Тверской области
</t>
  </si>
  <si>
    <t>Главы Фировского района Тверской области
       о достигнутых значениях показателей для оценки эффективности
      деятельности органов местного самоуправления муниципальных, городских округов
      и муниципальных районов за 2022 год и их планируемых значениях
на 3-летний период
Подпись ___________________
 Дата "28 "  апреля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</si>
</sst>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31" x14ac:knownFonts="1">
    <font>
      <sz val="11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4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8" borderId="11" applyNumberFormat="0" applyAlignment="0" applyProtection="0"/>
    <xf numFmtId="0" fontId="16" fillId="9" borderId="12" applyNumberFormat="0" applyAlignment="0" applyProtection="0"/>
    <xf numFmtId="0" fontId="17" fillId="9" borderId="11" applyNumberFormat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6" applyNumberFormat="0" applyFill="0" applyAlignment="0" applyProtection="0"/>
    <xf numFmtId="0" fontId="22" fillId="10" borderId="17" applyNumberFormat="0" applyAlignment="0" applyProtection="0"/>
    <xf numFmtId="0" fontId="23" fillId="0" borderId="0" applyNumberFormat="0" applyFill="0" applyBorder="0" applyAlignment="0" applyProtection="0"/>
    <xf numFmtId="0" fontId="24" fillId="11" borderId="0" applyNumberFormat="0" applyBorder="0" applyAlignment="0" applyProtection="0"/>
    <xf numFmtId="0" fontId="25" fillId="12" borderId="0" applyNumberFormat="0" applyBorder="0" applyAlignment="0" applyProtection="0"/>
    <xf numFmtId="0" fontId="26" fillId="0" borderId="0" applyNumberFormat="0" applyFill="0" applyBorder="0" applyAlignment="0" applyProtection="0"/>
    <xf numFmtId="0" fontId="6" fillId="13" borderId="18" applyNumberFormat="0" applyFont="0" applyAlignment="0" applyProtection="0"/>
    <xf numFmtId="0" fontId="27" fillId="0" borderId="19" applyNumberFormat="0" applyFill="0" applyAlignment="0" applyProtection="0"/>
    <xf numFmtId="0" fontId="28" fillId="0" borderId="0" applyNumberFormat="0" applyFill="0" applyBorder="0" applyAlignment="0" applyProtection="0"/>
    <xf numFmtId="0" fontId="29" fillId="14" borderId="0" applyNumberFormat="0" applyBorder="0" applyAlignment="0" applyProtection="0"/>
  </cellStyleXfs>
  <cellXfs count="60">
    <xf numFmtId="0" fontId="0" fillId="0" borderId="0" xfId="0"/>
    <xf numFmtId="0" fontId="0" fillId="0" borderId="0" xfId="0" applyFill="1"/>
    <xf numFmtId="0" fontId="1" fillId="15" borderId="1" xfId="0" applyFont="1" applyFill="1" applyBorder="1" applyAlignment="1">
      <alignment vertical="top" wrapText="1"/>
    </xf>
    <xf numFmtId="0" fontId="8" fillId="15" borderId="0" xfId="0" applyFont="1" applyFill="1" applyBorder="1"/>
    <xf numFmtId="0" fontId="0" fillId="15" borderId="0" xfId="0" applyFill="1" applyBorder="1"/>
    <xf numFmtId="0" fontId="13" fillId="15" borderId="0" xfId="0" applyFont="1" applyFill="1" applyBorder="1" applyAlignment="1">
      <alignment horizontal="right" vertical="top"/>
    </xf>
    <xf numFmtId="0" fontId="2" fillId="15" borderId="0" xfId="0" applyFont="1" applyFill="1" applyBorder="1" applyAlignment="1">
      <alignment wrapText="1"/>
    </xf>
    <xf numFmtId="0" fontId="2" fillId="15" borderId="0" xfId="0" applyFont="1" applyFill="1" applyBorder="1" applyAlignment="1">
      <alignment horizontal="right" wrapText="1"/>
    </xf>
    <xf numFmtId="0" fontId="8" fillId="15" borderId="0" xfId="0" applyFont="1" applyFill="1" applyBorder="1" applyAlignment="1">
      <alignment wrapText="1"/>
    </xf>
    <xf numFmtId="0" fontId="1" fillId="15" borderId="1" xfId="0" applyFont="1" applyFill="1" applyBorder="1" applyAlignment="1">
      <alignment horizontal="center" vertical="center" wrapText="1"/>
    </xf>
    <xf numFmtId="0" fontId="5" fillId="15" borderId="1" xfId="0" applyFont="1" applyFill="1" applyBorder="1" applyAlignment="1">
      <alignment horizontal="center" vertical="top" wrapText="1"/>
    </xf>
    <xf numFmtId="0" fontId="5" fillId="15" borderId="1" xfId="0" applyFont="1" applyFill="1" applyBorder="1" applyAlignment="1">
      <alignment vertical="top" wrapText="1"/>
    </xf>
    <xf numFmtId="4" fontId="5" fillId="15" borderId="1" xfId="0" applyNumberFormat="1" applyFont="1" applyFill="1" applyBorder="1" applyAlignment="1">
      <alignment vertical="top" wrapText="1"/>
    </xf>
    <xf numFmtId="49" fontId="5" fillId="15" borderId="1" xfId="0" applyNumberFormat="1" applyFont="1" applyFill="1" applyBorder="1" applyAlignment="1">
      <alignment vertical="top" wrapText="1"/>
    </xf>
    <xf numFmtId="0" fontId="30" fillId="15" borderId="1" xfId="0" applyFont="1" applyFill="1" applyBorder="1" applyAlignment="1">
      <alignment vertical="top" wrapText="1"/>
    </xf>
    <xf numFmtId="0" fontId="1" fillId="15" borderId="1" xfId="0" applyFont="1" applyFill="1" applyBorder="1" applyAlignment="1">
      <alignment horizontal="center" vertical="top" wrapText="1"/>
    </xf>
    <xf numFmtId="4" fontId="5" fillId="15" borderId="1" xfId="0" applyNumberFormat="1" applyFont="1" applyFill="1" applyBorder="1" applyAlignment="1">
      <alignment horizontal="center" vertical="center" wrapText="1"/>
    </xf>
    <xf numFmtId="49" fontId="5" fillId="15" borderId="1" xfId="0" applyNumberFormat="1" applyFont="1" applyFill="1" applyBorder="1" applyAlignment="1">
      <alignment horizontal="center" vertical="top" wrapText="1"/>
    </xf>
    <xf numFmtId="4" fontId="5" fillId="15" borderId="1" xfId="0" applyNumberFormat="1" applyFont="1" applyFill="1" applyBorder="1" applyAlignment="1">
      <alignment horizontal="center" vertical="top" wrapText="1"/>
    </xf>
    <xf numFmtId="49" fontId="5" fillId="15" borderId="1" xfId="0" applyNumberFormat="1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vertical="top" wrapText="1"/>
    </xf>
    <xf numFmtId="0" fontId="9" fillId="15" borderId="1" xfId="0" applyFont="1" applyFill="1" applyBorder="1" applyAlignment="1">
      <alignment vertical="top" wrapText="1"/>
    </xf>
    <xf numFmtId="0" fontId="5" fillId="15" borderId="1" xfId="0" applyFont="1" applyFill="1" applyBorder="1" applyAlignment="1">
      <alignment horizontal="left" vertical="top" wrapText="1"/>
    </xf>
    <xf numFmtId="0" fontId="30" fillId="15" borderId="1" xfId="0" applyFont="1" applyFill="1" applyBorder="1" applyAlignment="1">
      <alignment horizontal="center" vertical="top" wrapText="1"/>
    </xf>
    <xf numFmtId="0" fontId="0" fillId="15" borderId="0" xfId="0" applyFill="1"/>
    <xf numFmtId="164" fontId="5" fillId="15" borderId="1" xfId="0" applyNumberFormat="1" applyFont="1" applyFill="1" applyBorder="1" applyAlignment="1">
      <alignment horizontal="center" vertical="center" wrapText="1"/>
    </xf>
    <xf numFmtId="0" fontId="0" fillId="16" borderId="0" xfId="0" applyFill="1"/>
    <xf numFmtId="0" fontId="5" fillId="15" borderId="2" xfId="0" applyFont="1" applyFill="1" applyBorder="1" applyAlignment="1">
      <alignment horizontal="center" vertical="top" wrapText="1"/>
    </xf>
    <xf numFmtId="0" fontId="5" fillId="15" borderId="2" xfId="0" applyFont="1" applyFill="1" applyBorder="1" applyAlignment="1">
      <alignment vertical="top" wrapText="1"/>
    </xf>
    <xf numFmtId="4" fontId="5" fillId="15" borderId="2" xfId="0" applyNumberFormat="1" applyFont="1" applyFill="1" applyBorder="1" applyAlignment="1">
      <alignment horizontal="center" vertical="center" wrapText="1"/>
    </xf>
    <xf numFmtId="49" fontId="5" fillId="15" borderId="2" xfId="0" applyNumberFormat="1" applyFont="1" applyFill="1" applyBorder="1" applyAlignment="1">
      <alignment horizontal="center" vertical="center" wrapText="1"/>
    </xf>
    <xf numFmtId="0" fontId="5" fillId="15" borderId="3" xfId="0" applyFont="1" applyFill="1" applyBorder="1" applyAlignment="1">
      <alignment horizontal="center" vertical="top" wrapText="1"/>
    </xf>
    <xf numFmtId="0" fontId="5" fillId="15" borderId="3" xfId="0" applyFont="1" applyFill="1" applyBorder="1" applyAlignment="1">
      <alignment vertical="top" wrapText="1"/>
    </xf>
    <xf numFmtId="0" fontId="5" fillId="15" borderId="4" xfId="0" applyFont="1" applyFill="1" applyBorder="1" applyAlignment="1">
      <alignment horizontal="center" vertical="top" wrapText="1"/>
    </xf>
    <xf numFmtId="4" fontId="5" fillId="15" borderId="3" xfId="0" applyNumberFormat="1" applyFont="1" applyFill="1" applyBorder="1" applyAlignment="1">
      <alignment horizontal="center" vertical="center" wrapText="1"/>
    </xf>
    <xf numFmtId="49" fontId="5" fillId="15" borderId="3" xfId="0" applyNumberFormat="1" applyFont="1" applyFill="1" applyBorder="1" applyAlignment="1">
      <alignment horizontal="center" vertical="center" wrapText="1"/>
    </xf>
    <xf numFmtId="49" fontId="1" fillId="15" borderId="1" xfId="0" applyNumberFormat="1" applyFont="1" applyFill="1" applyBorder="1" applyAlignment="1">
      <alignment horizontal="center" vertical="top" wrapText="1"/>
    </xf>
    <xf numFmtId="4" fontId="5" fillId="15" borderId="5" xfId="0" applyNumberFormat="1" applyFont="1" applyFill="1" applyBorder="1" applyAlignment="1">
      <alignment horizontal="center" vertical="center" wrapText="1"/>
    </xf>
    <xf numFmtId="49" fontId="5" fillId="15" borderId="20" xfId="0" applyNumberFormat="1" applyFont="1" applyFill="1" applyBorder="1" applyAlignment="1">
      <alignment horizontal="center" vertical="center" wrapText="1"/>
    </xf>
    <xf numFmtId="49" fontId="5" fillId="15" borderId="3" xfId="0" applyNumberFormat="1" applyFont="1" applyFill="1" applyBorder="1" applyAlignment="1">
      <alignment vertical="top" wrapText="1"/>
    </xf>
    <xf numFmtId="165" fontId="5" fillId="15" borderId="1" xfId="0" applyNumberFormat="1" applyFont="1" applyFill="1" applyBorder="1" applyAlignment="1">
      <alignment horizontal="center" vertical="center" wrapText="1"/>
    </xf>
    <xf numFmtId="0" fontId="9" fillId="15" borderId="5" xfId="0" applyFont="1" applyFill="1" applyBorder="1" applyAlignment="1">
      <alignment horizontal="center" vertical="top" wrapText="1"/>
    </xf>
    <xf numFmtId="0" fontId="9" fillId="15" borderId="6" xfId="0" applyFont="1" applyFill="1" applyBorder="1" applyAlignment="1">
      <alignment horizontal="center" vertical="top" wrapText="1"/>
    </xf>
    <xf numFmtId="0" fontId="10" fillId="15" borderId="6" xfId="0" applyFont="1" applyFill="1" applyBorder="1" applyAlignment="1"/>
    <xf numFmtId="0" fontId="10" fillId="15" borderId="7" xfId="0" applyFont="1" applyFill="1" applyBorder="1" applyAlignment="1"/>
    <xf numFmtId="0" fontId="9" fillId="15" borderId="8" xfId="0" applyFont="1" applyFill="1" applyBorder="1" applyAlignment="1">
      <alignment horizontal="center" vertical="top" wrapText="1"/>
    </xf>
    <xf numFmtId="0" fontId="9" fillId="15" borderId="9" xfId="0" applyFont="1" applyFill="1" applyBorder="1" applyAlignment="1">
      <alignment horizontal="center" vertical="top" wrapText="1"/>
    </xf>
    <xf numFmtId="0" fontId="10" fillId="15" borderId="9" xfId="0" applyFont="1" applyFill="1" applyBorder="1" applyAlignment="1"/>
    <xf numFmtId="0" fontId="10" fillId="15" borderId="10" xfId="0" applyFont="1" applyFill="1" applyBorder="1" applyAlignment="1"/>
    <xf numFmtId="0" fontId="13" fillId="15" borderId="0" xfId="0" applyFont="1" applyFill="1" applyBorder="1" applyAlignment="1">
      <alignment horizontal="center" vertical="top" wrapText="1"/>
    </xf>
    <xf numFmtId="0" fontId="12" fillId="15" borderId="0" xfId="0" applyFont="1" applyFill="1" applyBorder="1" applyAlignment="1">
      <alignment horizontal="center" wrapText="1"/>
    </xf>
    <xf numFmtId="0" fontId="4" fillId="15" borderId="9" xfId="0" applyFont="1" applyFill="1" applyBorder="1" applyAlignment="1">
      <alignment horizontal="center" wrapText="1"/>
    </xf>
    <xf numFmtId="0" fontId="9" fillId="15" borderId="1" xfId="0" applyFont="1" applyFill="1" applyBorder="1" applyAlignment="1">
      <alignment horizontal="center" vertical="top" wrapText="1"/>
    </xf>
    <xf numFmtId="0" fontId="1" fillId="15" borderId="1" xfId="0" applyFont="1" applyFill="1" applyBorder="1" applyAlignment="1">
      <alignment horizontal="center" vertical="center" wrapText="1"/>
    </xf>
    <xf numFmtId="0" fontId="0" fillId="15" borderId="0" xfId="0" applyFill="1" applyAlignment="1">
      <alignment horizontal="center" wrapText="1"/>
    </xf>
    <xf numFmtId="0" fontId="0" fillId="15" borderId="0" xfId="0" applyFill="1" applyAlignment="1">
      <alignment wrapText="1"/>
    </xf>
    <xf numFmtId="0" fontId="11" fillId="15" borderId="0" xfId="0" applyFont="1" applyFill="1" applyBorder="1" applyAlignment="1">
      <alignment horizontal="center" wrapText="1"/>
    </xf>
    <xf numFmtId="0" fontId="3" fillId="15" borderId="0" xfId="0" applyFont="1" applyFill="1" applyBorder="1" applyAlignment="1">
      <alignment horizontal="center" wrapText="1"/>
    </xf>
    <xf numFmtId="49" fontId="5" fillId="15" borderId="2" xfId="0" applyNumberFormat="1" applyFont="1" applyFill="1" applyBorder="1" applyAlignment="1">
      <alignment horizontal="center" vertical="center" wrapText="1"/>
    </xf>
    <xf numFmtId="49" fontId="5" fillId="15" borderId="20" xfId="0" applyNumberFormat="1" applyFont="1" applyFill="1" applyBorder="1" applyAlignment="1">
      <alignment horizontal="center" vertical="center" wrapText="1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 customBuiltin="1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0"/>
  <sheetViews>
    <sheetView showGridLines="0" tabSelected="1" view="pageBreakPreview" topLeftCell="A51" zoomScaleNormal="90" zoomScaleSheetLayoutView="100" workbookViewId="0">
      <selection activeCell="K36" sqref="K36"/>
    </sheetView>
  </sheetViews>
  <sheetFormatPr defaultRowHeight="15" customHeight="1" x14ac:dyDescent="0.25"/>
  <cols>
    <col min="1" max="1" width="6.28515625" style="24" customWidth="1"/>
    <col min="2" max="2" width="94.42578125" style="24" customWidth="1"/>
    <col min="3" max="3" width="30.140625" style="24" customWidth="1"/>
    <col min="4" max="4" width="10.28515625" style="24" customWidth="1"/>
    <col min="5" max="5" width="9.5703125" style="24" customWidth="1"/>
    <col min="6" max="6" width="11.140625" style="24" customWidth="1"/>
    <col min="7" max="7" width="8.85546875" style="24" customWidth="1"/>
    <col min="8" max="9" width="10.85546875" style="24" customWidth="1"/>
    <col min="10" max="10" width="10.28515625" style="24" customWidth="1"/>
    <col min="11" max="11" width="27.7109375" style="24" customWidth="1"/>
  </cols>
  <sheetData>
    <row r="1" spans="1:11" ht="122.25" customHeight="1" x14ac:dyDescent="0.35">
      <c r="A1" s="4"/>
      <c r="B1" s="3"/>
      <c r="C1" s="4"/>
      <c r="D1" s="4"/>
      <c r="E1" s="4"/>
      <c r="F1" s="4"/>
      <c r="G1" s="4"/>
      <c r="H1" s="4"/>
      <c r="I1" s="4"/>
      <c r="J1" s="4"/>
      <c r="K1" s="5"/>
    </row>
    <row r="2" spans="1:11" s="1" customFormat="1" ht="21" customHeight="1" x14ac:dyDescent="0.25">
      <c r="A2" s="6"/>
      <c r="B2" s="49" t="s">
        <v>84</v>
      </c>
      <c r="C2" s="49"/>
      <c r="D2" s="49"/>
      <c r="E2" s="49"/>
      <c r="F2" s="49"/>
      <c r="G2" s="49"/>
      <c r="H2" s="49"/>
      <c r="I2" s="49"/>
      <c r="J2" s="49"/>
      <c r="K2" s="49"/>
    </row>
    <row r="3" spans="1:11" s="1" customFormat="1" ht="27.75" customHeight="1" x14ac:dyDescent="0.3">
      <c r="A3" s="6"/>
      <c r="B3" s="50" t="s">
        <v>133</v>
      </c>
      <c r="C3" s="50"/>
      <c r="D3" s="50"/>
      <c r="E3" s="50"/>
      <c r="F3" s="50"/>
      <c r="G3" s="50"/>
      <c r="H3" s="50"/>
      <c r="I3" s="50"/>
      <c r="J3" s="50"/>
      <c r="K3" s="50"/>
    </row>
    <row r="4" spans="1:11" s="1" customFormat="1" ht="325.5" customHeight="1" x14ac:dyDescent="0.25">
      <c r="A4" s="50" t="s">
        <v>135</v>
      </c>
      <c r="B4" s="54"/>
      <c r="C4" s="54"/>
      <c r="D4" s="54"/>
      <c r="E4" s="54"/>
      <c r="F4" s="54"/>
      <c r="G4" s="54"/>
      <c r="H4" s="54"/>
      <c r="I4" s="54"/>
      <c r="J4" s="54"/>
      <c r="K4" s="54"/>
    </row>
    <row r="5" spans="1:11" s="1" customFormat="1" ht="15" customHeight="1" x14ac:dyDescent="0.2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1" s="1" customFormat="1" ht="15" customHeight="1" x14ac:dyDescent="0.2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1" s="1" customFormat="1" ht="15" customHeight="1" x14ac:dyDescent="0.25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s="1" customFormat="1" ht="15" customHeight="1" x14ac:dyDescent="0.2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</row>
    <row r="9" spans="1:11" s="1" customFormat="1" ht="15" customHeight="1" x14ac:dyDescent="0.25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</row>
    <row r="10" spans="1:11" s="1" customFormat="1" ht="15" customHeight="1" x14ac:dyDescent="0.25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</row>
    <row r="11" spans="1:11" s="1" customFormat="1" ht="15" customHeight="1" x14ac:dyDescent="0.25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</row>
    <row r="12" spans="1:11" s="1" customFormat="1" ht="15" customHeight="1" x14ac:dyDescent="0.25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</row>
    <row r="13" spans="1:11" s="1" customFormat="1" ht="15" customHeight="1" x14ac:dyDescent="0.2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</row>
    <row r="14" spans="1:11" s="1" customFormat="1" ht="15" customHeight="1" x14ac:dyDescent="0.25">
      <c r="A14" s="6"/>
      <c r="B14" s="7"/>
      <c r="C14" s="7"/>
      <c r="D14" s="7"/>
      <c r="E14" s="7"/>
      <c r="F14" s="7"/>
      <c r="G14" s="7"/>
      <c r="H14" s="7"/>
      <c r="I14" s="7"/>
      <c r="J14" s="7"/>
      <c r="K14" s="7"/>
    </row>
    <row r="15" spans="1:11" s="1" customFormat="1" ht="15" customHeight="1" x14ac:dyDescent="0.2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</row>
    <row r="16" spans="1:11" s="1" customFormat="1" ht="15" customHeight="1" x14ac:dyDescent="0.2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</row>
    <row r="17" spans="1:11" s="1" customFormat="1" ht="15" customHeight="1" x14ac:dyDescent="0.25">
      <c r="A17" s="6"/>
      <c r="B17" s="7"/>
      <c r="C17" s="7"/>
      <c r="D17" s="7"/>
      <c r="E17" s="7"/>
      <c r="F17" s="7"/>
      <c r="G17" s="7"/>
      <c r="H17" s="7"/>
      <c r="I17" s="7"/>
      <c r="J17" s="7"/>
      <c r="K17" s="7"/>
    </row>
    <row r="18" spans="1:11" ht="15" customHeight="1" x14ac:dyDescent="0.35">
      <c r="A18" s="4"/>
      <c r="B18" s="8"/>
      <c r="C18" s="4"/>
      <c r="D18" s="4"/>
      <c r="E18" s="4"/>
      <c r="F18" s="4"/>
      <c r="G18" s="4"/>
      <c r="H18" s="4"/>
      <c r="I18" s="4"/>
      <c r="J18" s="4"/>
      <c r="K18" s="4"/>
    </row>
    <row r="19" spans="1:11" ht="91.5" customHeight="1" x14ac:dyDescent="0.25">
      <c r="A19" s="56" t="s">
        <v>134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</row>
    <row r="20" spans="1:11" ht="18.75" customHeight="1" x14ac:dyDescent="0.25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</row>
    <row r="21" spans="1:11" ht="15" customHeight="1" x14ac:dyDescent="0.25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</row>
    <row r="22" spans="1:11" ht="21.75" customHeight="1" x14ac:dyDescent="0.25">
      <c r="A22" s="9" t="s">
        <v>0</v>
      </c>
      <c r="B22" s="9" t="s">
        <v>1</v>
      </c>
      <c r="C22" s="9" t="s">
        <v>2</v>
      </c>
      <c r="D22" s="53" t="s">
        <v>3</v>
      </c>
      <c r="E22" s="53"/>
      <c r="F22" s="53"/>
      <c r="G22" s="53"/>
      <c r="H22" s="53"/>
      <c r="I22" s="53"/>
      <c r="J22" s="53"/>
      <c r="K22" s="53" t="s">
        <v>4</v>
      </c>
    </row>
    <row r="23" spans="1:11" ht="33.75" customHeight="1" x14ac:dyDescent="0.25">
      <c r="A23" s="9"/>
      <c r="B23" s="9"/>
      <c r="C23" s="9"/>
      <c r="D23" s="9" t="s">
        <v>99</v>
      </c>
      <c r="E23" s="9" t="s">
        <v>105</v>
      </c>
      <c r="F23" s="9" t="s">
        <v>107</v>
      </c>
      <c r="G23" s="9" t="s">
        <v>130</v>
      </c>
      <c r="H23" s="9" t="s">
        <v>106</v>
      </c>
      <c r="I23" s="9" t="s">
        <v>108</v>
      </c>
      <c r="J23" s="9" t="s">
        <v>131</v>
      </c>
      <c r="K23" s="53"/>
    </row>
    <row r="24" spans="1:11" ht="16.5" customHeight="1" x14ac:dyDescent="0.25">
      <c r="A24" s="9">
        <v>1</v>
      </c>
      <c r="B24" s="9">
        <v>2</v>
      </c>
      <c r="C24" s="9">
        <v>3</v>
      </c>
      <c r="D24" s="9">
        <v>4</v>
      </c>
      <c r="E24" s="9">
        <v>5</v>
      </c>
      <c r="F24" s="9">
        <v>6</v>
      </c>
      <c r="G24" s="9">
        <v>7</v>
      </c>
      <c r="H24" s="9">
        <v>8</v>
      </c>
      <c r="I24" s="9">
        <v>9</v>
      </c>
      <c r="J24" s="9">
        <v>10</v>
      </c>
      <c r="K24" s="9">
        <v>11</v>
      </c>
    </row>
    <row r="25" spans="1:11" ht="19.5" customHeight="1" x14ac:dyDescent="0.25">
      <c r="A25" s="52" t="s">
        <v>5</v>
      </c>
      <c r="B25" s="52"/>
      <c r="C25" s="52"/>
      <c r="D25" s="52"/>
      <c r="E25" s="52"/>
      <c r="F25" s="52"/>
      <c r="G25" s="52"/>
      <c r="H25" s="52"/>
      <c r="I25" s="52"/>
      <c r="J25" s="52"/>
      <c r="K25" s="52"/>
    </row>
    <row r="26" spans="1:11" ht="21" customHeight="1" x14ac:dyDescent="0.25">
      <c r="A26" s="10">
        <v>1</v>
      </c>
      <c r="B26" s="11" t="s">
        <v>18</v>
      </c>
      <c r="C26" s="10" t="s">
        <v>87</v>
      </c>
      <c r="D26" s="16">
        <v>249.29</v>
      </c>
      <c r="E26" s="16">
        <v>242.43273542600897</v>
      </c>
      <c r="F26" s="16">
        <v>243.86682242990656</v>
      </c>
      <c r="G26" s="16">
        <f>163/8002*10000</f>
        <v>203.69907523119221</v>
      </c>
      <c r="H26" s="16">
        <f>163/7782*10000</f>
        <v>209.45772295039833</v>
      </c>
      <c r="I26" s="16">
        <f>163/7562*10000</f>
        <v>215.55144141761437</v>
      </c>
      <c r="J26" s="16">
        <f>163/7342*10000</f>
        <v>222.01035140288749</v>
      </c>
      <c r="K26" s="19"/>
    </row>
    <row r="27" spans="1:11" ht="30" customHeight="1" x14ac:dyDescent="0.25">
      <c r="A27" s="10">
        <v>2</v>
      </c>
      <c r="B27" s="11" t="s">
        <v>8</v>
      </c>
      <c r="C27" s="10" t="s">
        <v>6</v>
      </c>
      <c r="D27" s="16">
        <v>26.2</v>
      </c>
      <c r="E27" s="16">
        <v>26.2</v>
      </c>
      <c r="F27" s="16">
        <v>26.2</v>
      </c>
      <c r="G27" s="16">
        <v>26.2</v>
      </c>
      <c r="H27" s="16">
        <v>26.2</v>
      </c>
      <c r="I27" s="16">
        <v>26.2</v>
      </c>
      <c r="J27" s="16">
        <v>26.2</v>
      </c>
      <c r="K27" s="19"/>
    </row>
    <row r="28" spans="1:11" ht="30" customHeight="1" x14ac:dyDescent="0.25">
      <c r="A28" s="10">
        <v>3</v>
      </c>
      <c r="B28" s="11" t="s">
        <v>10</v>
      </c>
      <c r="C28" s="10" t="s">
        <v>88</v>
      </c>
      <c r="D28" s="16">
        <v>333.51</v>
      </c>
      <c r="E28" s="16">
        <v>838.99</v>
      </c>
      <c r="F28" s="16">
        <v>119.71</v>
      </c>
      <c r="G28" s="40">
        <f>(17381-9882)/8080*1000</f>
        <v>928.09405940594058</v>
      </c>
      <c r="H28" s="16">
        <v>930</v>
      </c>
      <c r="I28" s="16">
        <v>935</v>
      </c>
      <c r="J28" s="16">
        <v>940</v>
      </c>
      <c r="K28" s="19"/>
    </row>
    <row r="29" spans="1:11" ht="30.75" customHeight="1" x14ac:dyDescent="0.25">
      <c r="A29" s="10">
        <v>4</v>
      </c>
      <c r="B29" s="14" t="s">
        <v>109</v>
      </c>
      <c r="C29" s="10" t="s">
        <v>89</v>
      </c>
      <c r="D29" s="16">
        <v>10.3</v>
      </c>
      <c r="E29" s="16">
        <v>45.63</v>
      </c>
      <c r="F29" s="16">
        <v>45.77</v>
      </c>
      <c r="G29" s="16">
        <v>43.13</v>
      </c>
      <c r="H29" s="16">
        <v>43.13</v>
      </c>
      <c r="I29" s="16">
        <v>43.13</v>
      </c>
      <c r="J29" s="16">
        <v>43.13</v>
      </c>
      <c r="K29" s="19"/>
    </row>
    <row r="30" spans="1:11" ht="21" customHeight="1" x14ac:dyDescent="0.25">
      <c r="A30" s="10">
        <v>5</v>
      </c>
      <c r="B30" s="11" t="s">
        <v>19</v>
      </c>
      <c r="C30" s="10" t="s">
        <v>89</v>
      </c>
      <c r="D30" s="16">
        <v>100</v>
      </c>
      <c r="E30" s="16">
        <v>0</v>
      </c>
      <c r="F30" s="16">
        <v>0</v>
      </c>
      <c r="G30" s="16">
        <v>0</v>
      </c>
      <c r="H30" s="16">
        <v>100</v>
      </c>
      <c r="I30" s="16">
        <v>100</v>
      </c>
      <c r="J30" s="16">
        <v>100</v>
      </c>
      <c r="K30" s="19"/>
    </row>
    <row r="31" spans="1:11" ht="26.25" customHeight="1" x14ac:dyDescent="0.25">
      <c r="A31" s="10">
        <v>6</v>
      </c>
      <c r="B31" s="11" t="s">
        <v>7</v>
      </c>
      <c r="C31" s="10" t="s">
        <v>89</v>
      </c>
      <c r="D31" s="16">
        <v>32.4</v>
      </c>
      <c r="E31" s="16">
        <v>40.1</v>
      </c>
      <c r="F31" s="16">
        <v>39.6</v>
      </c>
      <c r="G31" s="16">
        <v>12.1</v>
      </c>
      <c r="H31" s="16">
        <v>0</v>
      </c>
      <c r="I31" s="16">
        <v>0</v>
      </c>
      <c r="J31" s="16">
        <v>0</v>
      </c>
      <c r="K31" s="19"/>
    </row>
    <row r="32" spans="1:11" ht="42" customHeight="1" x14ac:dyDescent="0.25">
      <c r="A32" s="10">
        <v>7</v>
      </c>
      <c r="B32" s="11" t="s">
        <v>110</v>
      </c>
      <c r="C32" s="10" t="s">
        <v>89</v>
      </c>
      <c r="D32" s="16">
        <v>3</v>
      </c>
      <c r="E32" s="16">
        <v>3</v>
      </c>
      <c r="F32" s="16">
        <v>3</v>
      </c>
      <c r="G32" s="16">
        <v>3</v>
      </c>
      <c r="H32" s="16">
        <v>3</v>
      </c>
      <c r="I32" s="16">
        <v>3</v>
      </c>
      <c r="J32" s="16">
        <v>3</v>
      </c>
      <c r="K32" s="19"/>
    </row>
    <row r="33" spans="1:11" ht="21" customHeight="1" x14ac:dyDescent="0.25">
      <c r="A33" s="15">
        <v>8</v>
      </c>
      <c r="B33" s="2" t="s">
        <v>111</v>
      </c>
      <c r="C33" s="10"/>
      <c r="D33" s="16" t="s">
        <v>28</v>
      </c>
      <c r="E33" s="16" t="s">
        <v>28</v>
      </c>
      <c r="F33" s="16" t="s">
        <v>28</v>
      </c>
      <c r="G33" s="16" t="s">
        <v>28</v>
      </c>
      <c r="H33" s="16" t="s">
        <v>28</v>
      </c>
      <c r="I33" s="16" t="s">
        <v>28</v>
      </c>
      <c r="J33" s="16" t="s">
        <v>28</v>
      </c>
      <c r="K33" s="16" t="s">
        <v>28</v>
      </c>
    </row>
    <row r="34" spans="1:11" ht="20.25" customHeight="1" x14ac:dyDescent="0.25">
      <c r="A34" s="17" t="s">
        <v>20</v>
      </c>
      <c r="B34" s="11" t="s">
        <v>117</v>
      </c>
      <c r="C34" s="10" t="s">
        <v>88</v>
      </c>
      <c r="D34" s="16">
        <v>25064</v>
      </c>
      <c r="E34" s="16">
        <v>26897</v>
      </c>
      <c r="F34" s="16">
        <v>29891</v>
      </c>
      <c r="G34" s="16">
        <v>32082.7</v>
      </c>
      <c r="H34" s="16">
        <f t="shared" ref="H34:J37" si="0">G34*1.005</f>
        <v>32243.113499999996</v>
      </c>
      <c r="I34" s="16">
        <f t="shared" si="0"/>
        <v>32404.329067499992</v>
      </c>
      <c r="J34" s="16">
        <f t="shared" si="0"/>
        <v>32566.350712837488</v>
      </c>
      <c r="K34" s="30"/>
    </row>
    <row r="35" spans="1:11" ht="21" customHeight="1" x14ac:dyDescent="0.25">
      <c r="A35" s="17" t="s">
        <v>21</v>
      </c>
      <c r="B35" s="11" t="s">
        <v>118</v>
      </c>
      <c r="C35" s="10" t="s">
        <v>88</v>
      </c>
      <c r="D35" s="16">
        <v>17748.11</v>
      </c>
      <c r="E35" s="16">
        <v>20457.2</v>
      </c>
      <c r="F35" s="16">
        <v>21604</v>
      </c>
      <c r="G35" s="16">
        <v>22415.200000000001</v>
      </c>
      <c r="H35" s="16">
        <f t="shared" si="0"/>
        <v>22527.275999999998</v>
      </c>
      <c r="I35" s="16">
        <f t="shared" si="0"/>
        <v>22639.912379999994</v>
      </c>
      <c r="J35" s="37">
        <f t="shared" si="0"/>
        <v>22753.111941899992</v>
      </c>
      <c r="K35" s="30"/>
    </row>
    <row r="36" spans="1:11" ht="21" customHeight="1" x14ac:dyDescent="0.25">
      <c r="A36" s="17" t="s">
        <v>22</v>
      </c>
      <c r="B36" s="11" t="s">
        <v>119</v>
      </c>
      <c r="C36" s="10" t="s">
        <v>88</v>
      </c>
      <c r="D36" s="16">
        <v>20171.330000000002</v>
      </c>
      <c r="E36" s="16">
        <v>22156.400000000001</v>
      </c>
      <c r="F36" s="16">
        <v>26619.8</v>
      </c>
      <c r="G36" s="16">
        <v>28552.1</v>
      </c>
      <c r="H36" s="16">
        <f t="shared" si="0"/>
        <v>28694.860499999995</v>
      </c>
      <c r="I36" s="16">
        <f t="shared" si="0"/>
        <v>28838.33480249999</v>
      </c>
      <c r="J36" s="37">
        <f t="shared" si="0"/>
        <v>28982.526476512488</v>
      </c>
      <c r="K36" s="30"/>
    </row>
    <row r="37" spans="1:11" ht="20.25" customHeight="1" x14ac:dyDescent="0.25">
      <c r="A37" s="17" t="s">
        <v>23</v>
      </c>
      <c r="B37" s="11" t="s">
        <v>120</v>
      </c>
      <c r="C37" s="10" t="s">
        <v>88</v>
      </c>
      <c r="D37" s="16">
        <v>26762.21</v>
      </c>
      <c r="E37" s="16">
        <v>29943.200000000001</v>
      </c>
      <c r="F37" s="16">
        <v>34116.82</v>
      </c>
      <c r="G37" s="16">
        <v>35779.18</v>
      </c>
      <c r="H37" s="16">
        <f t="shared" si="0"/>
        <v>35958.075899999996</v>
      </c>
      <c r="I37" s="16">
        <f t="shared" si="0"/>
        <v>36137.866279499991</v>
      </c>
      <c r="J37" s="37">
        <f t="shared" si="0"/>
        <v>36318.555610897485</v>
      </c>
      <c r="K37" s="39"/>
    </row>
    <row r="38" spans="1:11" s="26" customFormat="1" ht="21" customHeight="1" x14ac:dyDescent="0.25">
      <c r="A38" s="17" t="s">
        <v>24</v>
      </c>
      <c r="B38" s="11" t="s">
        <v>26</v>
      </c>
      <c r="C38" s="10" t="s">
        <v>88</v>
      </c>
      <c r="D38" s="16">
        <v>23956.6</v>
      </c>
      <c r="E38" s="16">
        <v>25383.4</v>
      </c>
      <c r="F38" s="16">
        <v>28371.197089947102</v>
      </c>
      <c r="G38" s="16">
        <v>33163.699999999997</v>
      </c>
      <c r="H38" s="16">
        <f t="shared" ref="H38:J39" si="1">G38*1.005</f>
        <v>33329.518499999991</v>
      </c>
      <c r="I38" s="16">
        <f t="shared" si="1"/>
        <v>33496.166092499989</v>
      </c>
      <c r="J38" s="16">
        <f t="shared" si="1"/>
        <v>33663.646922962485</v>
      </c>
      <c r="K38" s="38"/>
    </row>
    <row r="39" spans="1:11" s="26" customFormat="1" ht="21" customHeight="1" x14ac:dyDescent="0.25">
      <c r="A39" s="17" t="s">
        <v>25</v>
      </c>
      <c r="B39" s="11" t="s">
        <v>27</v>
      </c>
      <c r="C39" s="10" t="s">
        <v>88</v>
      </c>
      <c r="D39" s="16">
        <v>21468.91</v>
      </c>
      <c r="E39" s="16">
        <v>17939.39</v>
      </c>
      <c r="F39" s="16">
        <v>18000</v>
      </c>
      <c r="G39" s="16">
        <v>23890.14</v>
      </c>
      <c r="H39" s="16">
        <f t="shared" si="1"/>
        <v>24009.590699999997</v>
      </c>
      <c r="I39" s="16">
        <f t="shared" si="1"/>
        <v>24129.638653499995</v>
      </c>
      <c r="J39" s="16">
        <f t="shared" si="1"/>
        <v>24250.286846767493</v>
      </c>
      <c r="K39" s="19"/>
    </row>
    <row r="40" spans="1:11" ht="19.5" customHeight="1" x14ac:dyDescent="0.25">
      <c r="A40" s="41" t="s">
        <v>29</v>
      </c>
      <c r="B40" s="42"/>
      <c r="C40" s="42"/>
      <c r="D40" s="42"/>
      <c r="E40" s="42"/>
      <c r="F40" s="42"/>
      <c r="G40" s="42"/>
      <c r="H40" s="42"/>
      <c r="I40" s="42"/>
      <c r="J40" s="43"/>
      <c r="K40" s="44"/>
    </row>
    <row r="41" spans="1:11" ht="30" customHeight="1" x14ac:dyDescent="0.25">
      <c r="A41" s="10">
        <v>9</v>
      </c>
      <c r="B41" s="11" t="s">
        <v>121</v>
      </c>
      <c r="C41" s="10" t="s">
        <v>89</v>
      </c>
      <c r="D41" s="16">
        <v>70.2</v>
      </c>
      <c r="E41" s="16">
        <v>77</v>
      </c>
      <c r="F41" s="16">
        <v>77</v>
      </c>
      <c r="G41" s="16">
        <v>81.400000000000006</v>
      </c>
      <c r="H41" s="16">
        <v>82</v>
      </c>
      <c r="I41" s="16">
        <v>83</v>
      </c>
      <c r="J41" s="16">
        <v>84</v>
      </c>
      <c r="K41" s="19"/>
    </row>
    <row r="42" spans="1:11" ht="30" customHeight="1" x14ac:dyDescent="0.25">
      <c r="A42" s="10">
        <v>10</v>
      </c>
      <c r="B42" s="11" t="s">
        <v>122</v>
      </c>
      <c r="C42" s="10" t="s">
        <v>89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9"/>
    </row>
    <row r="43" spans="1:11" ht="30" customHeight="1" x14ac:dyDescent="0.25">
      <c r="A43" s="10">
        <v>11</v>
      </c>
      <c r="B43" s="11" t="s">
        <v>123</v>
      </c>
      <c r="C43" s="10" t="s">
        <v>89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9"/>
    </row>
    <row r="44" spans="1:11" ht="18.75" customHeight="1" x14ac:dyDescent="0.25">
      <c r="A44" s="41" t="s">
        <v>30</v>
      </c>
      <c r="B44" s="42"/>
      <c r="C44" s="42"/>
      <c r="D44" s="42"/>
      <c r="E44" s="42"/>
      <c r="F44" s="42"/>
      <c r="G44" s="42"/>
      <c r="H44" s="42"/>
      <c r="I44" s="42"/>
      <c r="J44" s="43"/>
      <c r="K44" s="44"/>
    </row>
    <row r="45" spans="1:11" x14ac:dyDescent="0.25">
      <c r="A45" s="10">
        <v>12</v>
      </c>
      <c r="B45" s="2" t="s">
        <v>98</v>
      </c>
      <c r="C45" s="10" t="s">
        <v>89</v>
      </c>
      <c r="D45" s="18" t="s">
        <v>28</v>
      </c>
      <c r="E45" s="18" t="s">
        <v>28</v>
      </c>
      <c r="F45" s="18" t="s">
        <v>28</v>
      </c>
      <c r="G45" s="18" t="s">
        <v>28</v>
      </c>
      <c r="H45" s="18" t="s">
        <v>28</v>
      </c>
      <c r="I45" s="18" t="s">
        <v>28</v>
      </c>
      <c r="J45" s="18" t="s">
        <v>28</v>
      </c>
      <c r="K45" s="19" t="s">
        <v>28</v>
      </c>
    </row>
    <row r="46" spans="1:11" ht="30" customHeight="1" x14ac:dyDescent="0.25">
      <c r="A46" s="10">
        <v>13</v>
      </c>
      <c r="B46" s="11" t="s">
        <v>124</v>
      </c>
      <c r="C46" s="10" t="s">
        <v>89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9"/>
    </row>
    <row r="47" spans="1:11" ht="30" customHeight="1" x14ac:dyDescent="0.25">
      <c r="A47" s="10">
        <v>14</v>
      </c>
      <c r="B47" s="11" t="s">
        <v>125</v>
      </c>
      <c r="C47" s="10" t="s">
        <v>89</v>
      </c>
      <c r="D47" s="16">
        <v>100</v>
      </c>
      <c r="E47" s="16">
        <v>100</v>
      </c>
      <c r="F47" s="16">
        <v>100</v>
      </c>
      <c r="G47" s="16">
        <v>100</v>
      </c>
      <c r="H47" s="16">
        <v>100</v>
      </c>
      <c r="I47" s="16">
        <v>100</v>
      </c>
      <c r="J47" s="16">
        <v>100</v>
      </c>
      <c r="K47" s="19"/>
    </row>
    <row r="48" spans="1:11" ht="30" customHeight="1" x14ac:dyDescent="0.25">
      <c r="A48" s="10">
        <v>15</v>
      </c>
      <c r="B48" s="11" t="s">
        <v>126</v>
      </c>
      <c r="C48" s="10" t="s">
        <v>89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/>
    </row>
    <row r="49" spans="1:11" ht="30" customHeight="1" x14ac:dyDescent="0.25">
      <c r="A49" s="10">
        <v>16</v>
      </c>
      <c r="B49" s="11" t="s">
        <v>127</v>
      </c>
      <c r="C49" s="10" t="s">
        <v>89</v>
      </c>
      <c r="D49" s="16">
        <v>80.8</v>
      </c>
      <c r="E49" s="16">
        <v>81.16</v>
      </c>
      <c r="F49" s="16">
        <v>81.22</v>
      </c>
      <c r="G49" s="16">
        <v>92</v>
      </c>
      <c r="H49" s="16">
        <v>92.2</v>
      </c>
      <c r="I49" s="16">
        <v>92.4</v>
      </c>
      <c r="J49" s="16">
        <v>92.6</v>
      </c>
      <c r="K49" s="16"/>
    </row>
    <row r="50" spans="1:11" ht="30" customHeight="1" x14ac:dyDescent="0.25">
      <c r="A50" s="10">
        <v>17</v>
      </c>
      <c r="B50" s="11" t="s">
        <v>128</v>
      </c>
      <c r="C50" s="10" t="s">
        <v>89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/>
    </row>
    <row r="51" spans="1:11" ht="33" customHeight="1" x14ac:dyDescent="0.25">
      <c r="A51" s="10">
        <v>18</v>
      </c>
      <c r="B51" s="11" t="s">
        <v>129</v>
      </c>
      <c r="C51" s="10" t="s">
        <v>90</v>
      </c>
      <c r="D51" s="16">
        <v>129.13</v>
      </c>
      <c r="E51" s="16">
        <v>139.1</v>
      </c>
      <c r="F51" s="16">
        <v>148.30000000000001</v>
      </c>
      <c r="G51" s="16">
        <v>151.5</v>
      </c>
      <c r="H51" s="16">
        <v>185.7</v>
      </c>
      <c r="I51" s="16">
        <v>167.7</v>
      </c>
      <c r="J51" s="16">
        <v>165.2</v>
      </c>
      <c r="K51" s="16"/>
    </row>
    <row r="52" spans="1:11" ht="30" customHeight="1" x14ac:dyDescent="0.25">
      <c r="A52" s="10">
        <v>19</v>
      </c>
      <c r="B52" s="11" t="s">
        <v>31</v>
      </c>
      <c r="C52" s="10" t="s">
        <v>89</v>
      </c>
      <c r="D52" s="16">
        <v>75</v>
      </c>
      <c r="E52" s="16">
        <v>75</v>
      </c>
      <c r="F52" s="16">
        <v>75</v>
      </c>
      <c r="G52" s="16">
        <v>75</v>
      </c>
      <c r="H52" s="16">
        <v>75</v>
      </c>
      <c r="I52" s="16">
        <v>75</v>
      </c>
      <c r="J52" s="16">
        <v>75</v>
      </c>
      <c r="K52" s="16"/>
    </row>
    <row r="53" spans="1:11" ht="18" customHeight="1" x14ac:dyDescent="0.25">
      <c r="A53" s="41" t="s">
        <v>83</v>
      </c>
      <c r="B53" s="42"/>
      <c r="C53" s="42"/>
      <c r="D53" s="42"/>
      <c r="E53" s="42"/>
      <c r="F53" s="42"/>
      <c r="G53" s="42"/>
      <c r="H53" s="42"/>
      <c r="I53" s="42"/>
      <c r="J53" s="43"/>
      <c r="K53" s="44"/>
    </row>
    <row r="54" spans="1:11" ht="18.75" customHeight="1" x14ac:dyDescent="0.25">
      <c r="A54" s="20">
        <v>20</v>
      </c>
      <c r="B54" s="21" t="s">
        <v>82</v>
      </c>
      <c r="C54" s="11"/>
      <c r="D54" s="16" t="s">
        <v>28</v>
      </c>
      <c r="E54" s="16" t="s">
        <v>28</v>
      </c>
      <c r="F54" s="16" t="s">
        <v>28</v>
      </c>
      <c r="G54" s="16" t="s">
        <v>28</v>
      </c>
      <c r="H54" s="16" t="s">
        <v>28</v>
      </c>
      <c r="I54" s="16" t="s">
        <v>28</v>
      </c>
      <c r="J54" s="16" t="s">
        <v>28</v>
      </c>
      <c r="K54" s="16" t="s">
        <v>28</v>
      </c>
    </row>
    <row r="55" spans="1:11" ht="26.25" customHeight="1" x14ac:dyDescent="0.25">
      <c r="A55" s="17" t="s">
        <v>32</v>
      </c>
      <c r="B55" s="11" t="s">
        <v>33</v>
      </c>
      <c r="C55" s="10" t="s">
        <v>89</v>
      </c>
      <c r="D55" s="16">
        <v>214.29</v>
      </c>
      <c r="E55" s="16">
        <v>200</v>
      </c>
      <c r="F55" s="16">
        <v>200</v>
      </c>
      <c r="G55" s="16">
        <v>200</v>
      </c>
      <c r="H55" s="16">
        <v>200</v>
      </c>
      <c r="I55" s="16">
        <v>200</v>
      </c>
      <c r="J55" s="16">
        <v>200</v>
      </c>
      <c r="K55" s="19"/>
    </row>
    <row r="56" spans="1:11" ht="52.5" customHeight="1" x14ac:dyDescent="0.25">
      <c r="A56" s="17" t="s">
        <v>36</v>
      </c>
      <c r="B56" s="11" t="s">
        <v>34</v>
      </c>
      <c r="C56" s="10" t="s">
        <v>89</v>
      </c>
      <c r="D56" s="16">
        <v>187.5</v>
      </c>
      <c r="E56" s="16">
        <v>187.5</v>
      </c>
      <c r="F56" s="16">
        <v>187.5</v>
      </c>
      <c r="G56" s="16">
        <v>175</v>
      </c>
      <c r="H56" s="16">
        <v>175</v>
      </c>
      <c r="I56" s="16">
        <v>175</v>
      </c>
      <c r="J56" s="16">
        <v>175</v>
      </c>
      <c r="K56" s="19"/>
    </row>
    <row r="57" spans="1:11" ht="21" customHeight="1" x14ac:dyDescent="0.25">
      <c r="A57" s="17" t="s">
        <v>37</v>
      </c>
      <c r="B57" s="11" t="s">
        <v>35</v>
      </c>
      <c r="C57" s="10" t="s">
        <v>89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/>
    </row>
    <row r="58" spans="1:11" ht="65.25" customHeight="1" x14ac:dyDescent="0.25">
      <c r="A58" s="17" t="s">
        <v>39</v>
      </c>
      <c r="B58" s="11" t="s">
        <v>38</v>
      </c>
      <c r="C58" s="10" t="s">
        <v>89</v>
      </c>
      <c r="D58" s="16">
        <v>13.3</v>
      </c>
      <c r="E58" s="16">
        <v>13.79</v>
      </c>
      <c r="F58" s="16">
        <v>13.79</v>
      </c>
      <c r="G58" s="16">
        <v>14.3</v>
      </c>
      <c r="H58" s="16">
        <v>14.3</v>
      </c>
      <c r="I58" s="16">
        <v>10.7</v>
      </c>
      <c r="J58" s="16">
        <v>10.7</v>
      </c>
      <c r="K58" s="16"/>
    </row>
    <row r="59" spans="1:11" ht="27.75" customHeight="1" x14ac:dyDescent="0.25">
      <c r="A59" s="17" t="s">
        <v>9</v>
      </c>
      <c r="B59" s="11" t="s">
        <v>40</v>
      </c>
      <c r="C59" s="10" t="s">
        <v>89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/>
    </row>
    <row r="60" spans="1:11" ht="19.5" customHeight="1" x14ac:dyDescent="0.25">
      <c r="A60" s="41" t="s">
        <v>42</v>
      </c>
      <c r="B60" s="42"/>
      <c r="C60" s="42"/>
      <c r="D60" s="42"/>
      <c r="E60" s="42"/>
      <c r="F60" s="42"/>
      <c r="G60" s="42"/>
      <c r="H60" s="42"/>
      <c r="I60" s="42"/>
      <c r="J60" s="43"/>
      <c r="K60" s="44"/>
    </row>
    <row r="61" spans="1:11" ht="55.5" customHeight="1" x14ac:dyDescent="0.25">
      <c r="A61" s="27">
        <v>23</v>
      </c>
      <c r="B61" s="28" t="s">
        <v>41</v>
      </c>
      <c r="C61" s="27" t="s">
        <v>89</v>
      </c>
      <c r="D61" s="29">
        <v>38.99</v>
      </c>
      <c r="E61" s="29">
        <v>40.68</v>
      </c>
      <c r="F61" s="29">
        <v>43.58</v>
      </c>
      <c r="G61" s="29">
        <v>46.41</v>
      </c>
      <c r="H61" s="29">
        <v>47</v>
      </c>
      <c r="I61" s="29">
        <v>47.5</v>
      </c>
      <c r="J61" s="29">
        <v>48</v>
      </c>
      <c r="K61" s="30"/>
    </row>
    <row r="62" spans="1:11" ht="27.75" customHeight="1" x14ac:dyDescent="0.25">
      <c r="A62" s="31" t="s">
        <v>85</v>
      </c>
      <c r="B62" s="32" t="s">
        <v>86</v>
      </c>
      <c r="C62" s="33" t="s">
        <v>89</v>
      </c>
      <c r="D62" s="34">
        <v>75.02</v>
      </c>
      <c r="E62" s="34">
        <v>77.97</v>
      </c>
      <c r="F62" s="34">
        <v>79.25</v>
      </c>
      <c r="G62" s="34">
        <v>81.290000000000006</v>
      </c>
      <c r="H62" s="34">
        <v>81.5</v>
      </c>
      <c r="I62" s="34">
        <v>81.599999999999994</v>
      </c>
      <c r="J62" s="34">
        <v>81.7</v>
      </c>
      <c r="K62" s="35"/>
    </row>
    <row r="63" spans="1:11" ht="20.25" customHeight="1" x14ac:dyDescent="0.25">
      <c r="A63" s="45" t="s">
        <v>43</v>
      </c>
      <c r="B63" s="46"/>
      <c r="C63" s="46"/>
      <c r="D63" s="46"/>
      <c r="E63" s="46"/>
      <c r="F63" s="46"/>
      <c r="G63" s="46"/>
      <c r="H63" s="46"/>
      <c r="I63" s="46"/>
      <c r="J63" s="47"/>
      <c r="K63" s="48"/>
    </row>
    <row r="64" spans="1:11" ht="44.25" customHeight="1" x14ac:dyDescent="0.25">
      <c r="A64" s="15">
        <v>24</v>
      </c>
      <c r="B64" s="2" t="s">
        <v>44</v>
      </c>
      <c r="C64" s="10" t="s">
        <v>91</v>
      </c>
      <c r="D64" s="16">
        <v>48.9</v>
      </c>
      <c r="E64" s="16">
        <v>50.68</v>
      </c>
      <c r="F64" s="16">
        <v>52.811039719626201</v>
      </c>
      <c r="G64" s="16">
        <v>44.66</v>
      </c>
      <c r="H64" s="16">
        <v>45.9</v>
      </c>
      <c r="I64" s="16">
        <v>47.5</v>
      </c>
      <c r="J64" s="16">
        <v>49.2</v>
      </c>
      <c r="K64" s="19"/>
    </row>
    <row r="65" spans="1:11" ht="72.75" customHeight="1" x14ac:dyDescent="0.25">
      <c r="A65" s="17" t="s">
        <v>46</v>
      </c>
      <c r="B65" s="11" t="s">
        <v>45</v>
      </c>
      <c r="C65" s="10" t="s">
        <v>91</v>
      </c>
      <c r="D65" s="16">
        <v>0.21</v>
      </c>
      <c r="E65" s="16">
        <v>0.25</v>
      </c>
      <c r="F65" s="16">
        <v>0.21965389016018305</v>
      </c>
      <c r="G65" s="16">
        <v>0.15</v>
      </c>
      <c r="H65" s="16">
        <v>0.13</v>
      </c>
      <c r="I65" s="16">
        <v>0.13</v>
      </c>
      <c r="J65" s="16">
        <v>0.21</v>
      </c>
      <c r="K65" s="19"/>
    </row>
    <row r="66" spans="1:11" ht="57.75" customHeight="1" x14ac:dyDescent="0.25">
      <c r="A66" s="36" t="s">
        <v>11</v>
      </c>
      <c r="B66" s="2" t="s">
        <v>47</v>
      </c>
      <c r="C66" s="10" t="s">
        <v>92</v>
      </c>
      <c r="D66" s="16">
        <v>1.33</v>
      </c>
      <c r="E66" s="16">
        <v>1.75</v>
      </c>
      <c r="F66" s="16">
        <v>0.85812356979405036</v>
      </c>
      <c r="G66" s="16">
        <v>2.35</v>
      </c>
      <c r="H66" s="16">
        <v>2.35</v>
      </c>
      <c r="I66" s="16">
        <v>2.35</v>
      </c>
      <c r="J66" s="16">
        <v>2.35</v>
      </c>
      <c r="K66" s="58"/>
    </row>
    <row r="67" spans="1:11" ht="57.75" customHeight="1" x14ac:dyDescent="0.25">
      <c r="A67" s="17" t="s">
        <v>49</v>
      </c>
      <c r="B67" s="11" t="s">
        <v>48</v>
      </c>
      <c r="C67" s="10" t="s">
        <v>92</v>
      </c>
      <c r="D67" s="16">
        <v>1.33</v>
      </c>
      <c r="E67" s="16">
        <v>1.75</v>
      </c>
      <c r="F67" s="16">
        <v>0.86</v>
      </c>
      <c r="G67" s="16">
        <v>2.35</v>
      </c>
      <c r="H67" s="16">
        <v>2.35</v>
      </c>
      <c r="I67" s="16">
        <v>2.35</v>
      </c>
      <c r="J67" s="16">
        <v>2.35</v>
      </c>
      <c r="K67" s="59"/>
    </row>
    <row r="68" spans="1:11" ht="42" customHeight="1" x14ac:dyDescent="0.25">
      <c r="A68" s="36" t="s">
        <v>12</v>
      </c>
      <c r="B68" s="2" t="s">
        <v>50</v>
      </c>
      <c r="C68" s="10"/>
      <c r="D68" s="16" t="s">
        <v>28</v>
      </c>
      <c r="E68" s="16" t="s">
        <v>28</v>
      </c>
      <c r="F68" s="16" t="s">
        <v>28</v>
      </c>
      <c r="G68" s="16" t="s">
        <v>28</v>
      </c>
      <c r="H68" s="16" t="s">
        <v>28</v>
      </c>
      <c r="I68" s="16" t="s">
        <v>28</v>
      </c>
      <c r="J68" s="16" t="s">
        <v>28</v>
      </c>
      <c r="K68" s="16" t="s">
        <v>28</v>
      </c>
    </row>
    <row r="69" spans="1:11" ht="21" customHeight="1" x14ac:dyDescent="0.25">
      <c r="A69" s="17" t="s">
        <v>51</v>
      </c>
      <c r="B69" s="11" t="s">
        <v>53</v>
      </c>
      <c r="C69" s="10" t="s">
        <v>91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/>
    </row>
    <row r="70" spans="1:11" ht="21" customHeight="1" x14ac:dyDescent="0.25">
      <c r="A70" s="17" t="s">
        <v>52</v>
      </c>
      <c r="B70" s="11" t="s">
        <v>54</v>
      </c>
      <c r="C70" s="10" t="s">
        <v>91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/>
    </row>
    <row r="71" spans="1:11" ht="21" customHeight="1" x14ac:dyDescent="0.25">
      <c r="A71" s="41" t="s">
        <v>55</v>
      </c>
      <c r="B71" s="42"/>
      <c r="C71" s="42"/>
      <c r="D71" s="42"/>
      <c r="E71" s="42"/>
      <c r="F71" s="42"/>
      <c r="G71" s="42"/>
      <c r="H71" s="42"/>
      <c r="I71" s="42"/>
      <c r="J71" s="43"/>
      <c r="K71" s="44"/>
    </row>
    <row r="72" spans="1:11" ht="42" customHeight="1" x14ac:dyDescent="0.25">
      <c r="A72" s="10">
        <v>27</v>
      </c>
      <c r="B72" s="22" t="s">
        <v>56</v>
      </c>
      <c r="C72" s="10" t="s">
        <v>89</v>
      </c>
      <c r="D72" s="16">
        <v>100</v>
      </c>
      <c r="E72" s="16">
        <v>100</v>
      </c>
      <c r="F72" s="16">
        <v>100</v>
      </c>
      <c r="G72" s="16">
        <v>100</v>
      </c>
      <c r="H72" s="16">
        <v>100</v>
      </c>
      <c r="I72" s="16">
        <v>100</v>
      </c>
      <c r="J72" s="16">
        <v>100</v>
      </c>
      <c r="K72" s="13"/>
    </row>
    <row r="73" spans="1:11" ht="90.75" customHeight="1" x14ac:dyDescent="0.25">
      <c r="A73" s="10">
        <v>28</v>
      </c>
      <c r="B73" s="22" t="s">
        <v>112</v>
      </c>
      <c r="C73" s="10" t="s">
        <v>89</v>
      </c>
      <c r="D73" s="16">
        <v>40</v>
      </c>
      <c r="E73" s="16">
        <v>40</v>
      </c>
      <c r="F73" s="16">
        <v>40</v>
      </c>
      <c r="G73" s="16">
        <v>40</v>
      </c>
      <c r="H73" s="16">
        <v>40</v>
      </c>
      <c r="I73" s="16">
        <v>40</v>
      </c>
      <c r="J73" s="16">
        <v>40</v>
      </c>
      <c r="K73" s="13"/>
    </row>
    <row r="74" spans="1:11" ht="29.25" customHeight="1" x14ac:dyDescent="0.25">
      <c r="A74" s="10">
        <v>29</v>
      </c>
      <c r="B74" s="22" t="s">
        <v>57</v>
      </c>
      <c r="C74" s="10" t="s">
        <v>89</v>
      </c>
      <c r="D74" s="16">
        <v>34.25</v>
      </c>
      <c r="E74" s="16">
        <v>93.7</v>
      </c>
      <c r="F74" s="16">
        <v>93.7</v>
      </c>
      <c r="G74" s="16">
        <v>93.7</v>
      </c>
      <c r="H74" s="16">
        <v>93.8</v>
      </c>
      <c r="I74" s="16">
        <v>93.85</v>
      </c>
      <c r="J74" s="16">
        <v>93.9</v>
      </c>
      <c r="K74" s="13"/>
    </row>
    <row r="75" spans="1:11" ht="33" customHeight="1" x14ac:dyDescent="0.25">
      <c r="A75" s="10">
        <v>30</v>
      </c>
      <c r="B75" s="22" t="s">
        <v>58</v>
      </c>
      <c r="C75" s="10" t="s">
        <v>89</v>
      </c>
      <c r="D75" s="16">
        <v>3.9</v>
      </c>
      <c r="E75" s="16">
        <v>4.7</v>
      </c>
      <c r="F75" s="16">
        <v>13.8</v>
      </c>
      <c r="G75" s="16">
        <v>22.9</v>
      </c>
      <c r="H75" s="16">
        <v>23.1</v>
      </c>
      <c r="I75" s="16">
        <v>23.3</v>
      </c>
      <c r="J75" s="16">
        <v>23.5</v>
      </c>
      <c r="K75" s="12"/>
    </row>
    <row r="76" spans="1:11" ht="21" customHeight="1" x14ac:dyDescent="0.25">
      <c r="A76" s="41" t="s">
        <v>59</v>
      </c>
      <c r="B76" s="42"/>
      <c r="C76" s="42"/>
      <c r="D76" s="42"/>
      <c r="E76" s="42"/>
      <c r="F76" s="42"/>
      <c r="G76" s="42"/>
      <c r="H76" s="42"/>
      <c r="I76" s="42"/>
      <c r="J76" s="43"/>
      <c r="K76" s="44"/>
    </row>
    <row r="77" spans="1:11" ht="42" customHeight="1" x14ac:dyDescent="0.25">
      <c r="A77" s="10">
        <v>31</v>
      </c>
      <c r="B77" s="11" t="s">
        <v>15</v>
      </c>
      <c r="C77" s="10" t="s">
        <v>89</v>
      </c>
      <c r="D77" s="16">
        <v>15.62</v>
      </c>
      <c r="E77" s="16">
        <v>12.05</v>
      </c>
      <c r="F77" s="16">
        <v>11.65</v>
      </c>
      <c r="G77" s="16">
        <v>12.69</v>
      </c>
      <c r="H77" s="16">
        <v>11.99</v>
      </c>
      <c r="I77" s="16">
        <v>12.65</v>
      </c>
      <c r="J77" s="16">
        <v>12.83</v>
      </c>
      <c r="K77" s="19"/>
    </row>
    <row r="78" spans="1:11" ht="31.5" customHeight="1" x14ac:dyDescent="0.25">
      <c r="A78" s="10">
        <v>32</v>
      </c>
      <c r="B78" s="11" t="s">
        <v>60</v>
      </c>
      <c r="C78" s="10" t="s">
        <v>89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9"/>
    </row>
    <row r="79" spans="1:11" ht="30" customHeight="1" x14ac:dyDescent="0.25">
      <c r="A79" s="10">
        <v>33</v>
      </c>
      <c r="B79" s="11" t="s">
        <v>113</v>
      </c>
      <c r="C79" s="10" t="s">
        <v>90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9"/>
    </row>
    <row r="80" spans="1:11" ht="42" customHeight="1" x14ac:dyDescent="0.25">
      <c r="A80" s="10">
        <v>34</v>
      </c>
      <c r="B80" s="11" t="s">
        <v>61</v>
      </c>
      <c r="C80" s="10" t="s">
        <v>89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/>
    </row>
    <row r="81" spans="1:11" ht="45.75" customHeight="1" x14ac:dyDescent="0.25">
      <c r="A81" s="10">
        <v>35</v>
      </c>
      <c r="B81" s="11" t="s">
        <v>62</v>
      </c>
      <c r="C81" s="10" t="s">
        <v>88</v>
      </c>
      <c r="D81" s="16">
        <v>3152</v>
      </c>
      <c r="E81" s="16">
        <v>2647.4</v>
      </c>
      <c r="F81" s="16">
        <v>2681.3502731693361</v>
      </c>
      <c r="G81" s="16">
        <v>2610.1</v>
      </c>
      <c r="H81" s="16">
        <f>22014678/H84/1000</f>
        <v>2800.1371152378529</v>
      </c>
      <c r="I81" s="16">
        <f>23355200/I84/1000</f>
        <v>3076.8987550227262</v>
      </c>
      <c r="J81" s="16">
        <f>23302400/J84/1000</f>
        <v>3176.4449291166848</v>
      </c>
      <c r="K81" s="16"/>
    </row>
    <row r="82" spans="1:11" ht="30" customHeight="1" x14ac:dyDescent="0.25">
      <c r="A82" s="10">
        <v>36</v>
      </c>
      <c r="B82" s="11" t="s">
        <v>114</v>
      </c>
      <c r="C82" s="10" t="s">
        <v>16</v>
      </c>
      <c r="D82" s="16">
        <v>1</v>
      </c>
      <c r="E82" s="16">
        <v>1</v>
      </c>
      <c r="F82" s="16">
        <v>1</v>
      </c>
      <c r="G82" s="16">
        <v>1</v>
      </c>
      <c r="H82" s="16">
        <v>1</v>
      </c>
      <c r="I82" s="16">
        <v>1</v>
      </c>
      <c r="J82" s="16">
        <v>1</v>
      </c>
      <c r="K82" s="16"/>
    </row>
    <row r="83" spans="1:11" ht="26.25" customHeight="1" x14ac:dyDescent="0.25">
      <c r="A83" s="10">
        <v>37</v>
      </c>
      <c r="B83" s="11" t="s">
        <v>115</v>
      </c>
      <c r="C83" s="10" t="s">
        <v>93</v>
      </c>
      <c r="D83" s="16"/>
      <c r="E83" s="16"/>
      <c r="F83" s="16"/>
      <c r="G83" s="16"/>
      <c r="H83" s="16"/>
      <c r="I83" s="16"/>
      <c r="J83" s="16"/>
      <c r="K83" s="16"/>
    </row>
    <row r="84" spans="1:11" ht="25.5" customHeight="1" x14ac:dyDescent="0.25">
      <c r="A84" s="10">
        <v>38</v>
      </c>
      <c r="B84" s="11" t="s">
        <v>63</v>
      </c>
      <c r="C84" s="10" t="s">
        <v>94</v>
      </c>
      <c r="D84" s="16">
        <v>7.5220000000000002</v>
      </c>
      <c r="E84" s="16">
        <v>7.25</v>
      </c>
      <c r="F84" s="16">
        <v>6.992</v>
      </c>
      <c r="G84" s="16">
        <v>8.08</v>
      </c>
      <c r="H84" s="16">
        <f>(8002+7722)/2/1000</f>
        <v>7.8620000000000001</v>
      </c>
      <c r="I84" s="16">
        <f>(7722+7459)/2/1000</f>
        <v>7.5904999999999996</v>
      </c>
      <c r="J84" s="16">
        <f>(7459+7213)/2/1000</f>
        <v>7.3360000000000003</v>
      </c>
      <c r="K84" s="16"/>
    </row>
    <row r="85" spans="1:11" ht="21" customHeight="1" x14ac:dyDescent="0.25">
      <c r="A85" s="41" t="s">
        <v>64</v>
      </c>
      <c r="B85" s="42"/>
      <c r="C85" s="42"/>
      <c r="D85" s="42"/>
      <c r="E85" s="42"/>
      <c r="F85" s="42"/>
      <c r="G85" s="42"/>
      <c r="H85" s="42"/>
      <c r="I85" s="42"/>
      <c r="J85" s="43"/>
      <c r="K85" s="44"/>
    </row>
    <row r="86" spans="1:11" ht="21" customHeight="1" x14ac:dyDescent="0.25">
      <c r="A86" s="15">
        <v>39</v>
      </c>
      <c r="B86" s="2" t="s">
        <v>65</v>
      </c>
      <c r="C86" s="11"/>
      <c r="D86" s="16" t="s">
        <v>28</v>
      </c>
      <c r="E86" s="16" t="s">
        <v>28</v>
      </c>
      <c r="F86" s="16" t="s">
        <v>28</v>
      </c>
      <c r="G86" s="16" t="s">
        <v>28</v>
      </c>
      <c r="H86" s="16" t="s">
        <v>28</v>
      </c>
      <c r="I86" s="16" t="s">
        <v>28</v>
      </c>
      <c r="J86" s="16" t="s">
        <v>28</v>
      </c>
      <c r="K86" s="16" t="s">
        <v>28</v>
      </c>
    </row>
    <row r="87" spans="1:11" ht="21" customHeight="1" x14ac:dyDescent="0.25">
      <c r="A87" s="10" t="s">
        <v>66</v>
      </c>
      <c r="B87" s="11" t="s">
        <v>71</v>
      </c>
      <c r="C87" s="23" t="s">
        <v>17</v>
      </c>
      <c r="D87" s="16">
        <v>878.6</v>
      </c>
      <c r="E87" s="16">
        <v>854.3</v>
      </c>
      <c r="F87" s="16">
        <v>892.6</v>
      </c>
      <c r="G87" s="16">
        <v>838.6</v>
      </c>
      <c r="H87" s="16">
        <v>838.5</v>
      </c>
      <c r="I87" s="16">
        <v>838.4</v>
      </c>
      <c r="J87" s="16">
        <v>838.3</v>
      </c>
      <c r="K87" s="13"/>
    </row>
    <row r="88" spans="1:11" ht="20.25" customHeight="1" x14ac:dyDescent="0.25">
      <c r="A88" s="10" t="s">
        <v>67</v>
      </c>
      <c r="B88" s="11" t="s">
        <v>72</v>
      </c>
      <c r="C88" s="23" t="s">
        <v>76</v>
      </c>
      <c r="D88" s="25">
        <v>0.16700000000000001</v>
      </c>
      <c r="E88" s="25">
        <v>0.17799999999999999</v>
      </c>
      <c r="F88" s="25">
        <v>0.20100000000000001</v>
      </c>
      <c r="G88" s="25">
        <v>0.187</v>
      </c>
      <c r="H88" s="25">
        <v>0.186</v>
      </c>
      <c r="I88" s="25">
        <v>0.185</v>
      </c>
      <c r="J88" s="25">
        <v>0.184</v>
      </c>
      <c r="K88" s="13"/>
    </row>
    <row r="89" spans="1:11" ht="20.25" customHeight="1" x14ac:dyDescent="0.25">
      <c r="A89" s="10" t="s">
        <v>68</v>
      </c>
      <c r="B89" s="11" t="s">
        <v>73</v>
      </c>
      <c r="C89" s="23" t="s">
        <v>95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2"/>
    </row>
    <row r="90" spans="1:11" ht="20.25" customHeight="1" x14ac:dyDescent="0.25">
      <c r="A90" s="10" t="s">
        <v>69</v>
      </c>
      <c r="B90" s="11" t="s">
        <v>74</v>
      </c>
      <c r="C90" s="23" t="s">
        <v>95</v>
      </c>
      <c r="D90" s="16">
        <v>31</v>
      </c>
      <c r="E90" s="16">
        <v>24.4</v>
      </c>
      <c r="F90" s="16">
        <v>21.7</v>
      </c>
      <c r="G90" s="16">
        <v>23.64</v>
      </c>
      <c r="H90" s="16">
        <v>23.5</v>
      </c>
      <c r="I90" s="16">
        <v>23.4</v>
      </c>
      <c r="J90" s="16">
        <v>23.3</v>
      </c>
      <c r="K90" s="12"/>
    </row>
    <row r="91" spans="1:11" ht="20.25" customHeight="1" x14ac:dyDescent="0.25">
      <c r="A91" s="10" t="s">
        <v>70</v>
      </c>
      <c r="B91" s="11" t="s">
        <v>75</v>
      </c>
      <c r="C91" s="23" t="s">
        <v>95</v>
      </c>
      <c r="D91" s="16">
        <v>91.18</v>
      </c>
      <c r="E91" s="16">
        <v>91.15</v>
      </c>
      <c r="F91" s="16">
        <v>91.18</v>
      </c>
      <c r="G91" s="16">
        <v>92</v>
      </c>
      <c r="H91" s="16">
        <v>91.95</v>
      </c>
      <c r="I91" s="16">
        <v>91.9</v>
      </c>
      <c r="J91" s="16">
        <v>91.85</v>
      </c>
      <c r="K91" s="12"/>
    </row>
    <row r="92" spans="1:11" ht="24.75" customHeight="1" x14ac:dyDescent="0.25">
      <c r="A92" s="15">
        <v>40</v>
      </c>
      <c r="B92" s="2" t="s">
        <v>80</v>
      </c>
      <c r="C92" s="14"/>
      <c r="D92" s="16" t="s">
        <v>28</v>
      </c>
      <c r="E92" s="16" t="s">
        <v>28</v>
      </c>
      <c r="F92" s="16" t="s">
        <v>28</v>
      </c>
      <c r="G92" s="16" t="s">
        <v>28</v>
      </c>
      <c r="H92" s="16" t="s">
        <v>28</v>
      </c>
      <c r="I92" s="16" t="s">
        <v>28</v>
      </c>
      <c r="J92" s="16" t="s">
        <v>28</v>
      </c>
      <c r="K92" s="16" t="s">
        <v>28</v>
      </c>
    </row>
    <row r="93" spans="1:11" ht="20.25" customHeight="1" x14ac:dyDescent="0.25">
      <c r="A93" s="10" t="s">
        <v>13</v>
      </c>
      <c r="B93" s="11" t="s">
        <v>71</v>
      </c>
      <c r="C93" s="23" t="s">
        <v>96</v>
      </c>
      <c r="D93" s="16">
        <v>65.930000000000007</v>
      </c>
      <c r="E93" s="16">
        <v>58.47</v>
      </c>
      <c r="F93" s="16">
        <v>67.664330663615559</v>
      </c>
      <c r="G93" s="16">
        <v>73.33</v>
      </c>
      <c r="H93" s="16">
        <v>73.31</v>
      </c>
      <c r="I93" s="16">
        <v>73.290000000000006</v>
      </c>
      <c r="J93" s="16">
        <v>73.27</v>
      </c>
      <c r="K93" s="12"/>
    </row>
    <row r="94" spans="1:11" ht="20.25" customHeight="1" x14ac:dyDescent="0.25">
      <c r="A94" s="10" t="s">
        <v>14</v>
      </c>
      <c r="B94" s="11" t="s">
        <v>72</v>
      </c>
      <c r="C94" s="23" t="s">
        <v>76</v>
      </c>
      <c r="D94" s="16">
        <v>0.11</v>
      </c>
      <c r="E94" s="16">
        <v>0.15</v>
      </c>
      <c r="F94" s="16">
        <v>0.19</v>
      </c>
      <c r="G94" s="16">
        <v>0.16</v>
      </c>
      <c r="H94" s="16">
        <v>0.15</v>
      </c>
      <c r="I94" s="16">
        <v>0.14000000000000001</v>
      </c>
      <c r="J94" s="16">
        <v>0.13</v>
      </c>
      <c r="K94" s="12"/>
    </row>
    <row r="95" spans="1:11" ht="30" customHeight="1" x14ac:dyDescent="0.25">
      <c r="A95" s="10" t="s">
        <v>77</v>
      </c>
      <c r="B95" s="11" t="s">
        <v>73</v>
      </c>
      <c r="C95" s="23" t="s">
        <v>97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2"/>
    </row>
    <row r="96" spans="1:11" ht="28.5" customHeight="1" x14ac:dyDescent="0.25">
      <c r="A96" s="10" t="s">
        <v>78</v>
      </c>
      <c r="B96" s="11" t="s">
        <v>74</v>
      </c>
      <c r="C96" s="23" t="s">
        <v>97</v>
      </c>
      <c r="D96" s="16">
        <v>1.24</v>
      </c>
      <c r="E96" s="16">
        <v>0.74</v>
      </c>
      <c r="F96" s="16">
        <v>1.27</v>
      </c>
      <c r="G96" s="16">
        <v>0.92</v>
      </c>
      <c r="H96" s="16">
        <v>0.91</v>
      </c>
      <c r="I96" s="16">
        <v>0.9</v>
      </c>
      <c r="J96" s="16">
        <v>0.89</v>
      </c>
      <c r="K96" s="12"/>
    </row>
    <row r="97" spans="1:11" ht="22.5" customHeight="1" x14ac:dyDescent="0.25">
      <c r="A97" s="10" t="s">
        <v>79</v>
      </c>
      <c r="B97" s="11" t="s">
        <v>75</v>
      </c>
      <c r="C97" s="23" t="s">
        <v>81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2"/>
    </row>
    <row r="98" spans="1:11" ht="82.5" customHeight="1" x14ac:dyDescent="0.25">
      <c r="A98" s="15">
        <v>41</v>
      </c>
      <c r="B98" s="2" t="s">
        <v>116</v>
      </c>
      <c r="C98" s="14"/>
      <c r="D98" s="16" t="s">
        <v>28</v>
      </c>
      <c r="E98" s="16" t="s">
        <v>28</v>
      </c>
      <c r="F98" s="16" t="s">
        <v>28</v>
      </c>
      <c r="G98" s="16" t="s">
        <v>28</v>
      </c>
      <c r="H98" s="16" t="s">
        <v>28</v>
      </c>
      <c r="I98" s="16" t="s">
        <v>28</v>
      </c>
      <c r="J98" s="16" t="s">
        <v>28</v>
      </c>
      <c r="K98" s="16" t="s">
        <v>28</v>
      </c>
    </row>
    <row r="99" spans="1:11" ht="15" customHeight="1" x14ac:dyDescent="0.25">
      <c r="A99" s="10" t="s">
        <v>100</v>
      </c>
      <c r="B99" s="11" t="s">
        <v>101</v>
      </c>
      <c r="C99" s="23" t="s">
        <v>103</v>
      </c>
      <c r="D99" s="16">
        <v>85.05</v>
      </c>
      <c r="E99" s="16"/>
      <c r="F99" s="16"/>
      <c r="G99" s="16"/>
      <c r="H99" s="16"/>
      <c r="I99" s="16"/>
      <c r="J99" s="16"/>
      <c r="K99" s="12" t="s">
        <v>132</v>
      </c>
    </row>
    <row r="100" spans="1:11" ht="15" customHeight="1" x14ac:dyDescent="0.25">
      <c r="A100" s="10" t="s">
        <v>104</v>
      </c>
      <c r="B100" s="11" t="s">
        <v>102</v>
      </c>
      <c r="C100" s="23" t="s">
        <v>103</v>
      </c>
      <c r="D100" s="16">
        <v>83.3</v>
      </c>
      <c r="E100" s="16"/>
      <c r="F100" s="16"/>
      <c r="G100" s="16">
        <v>81.7</v>
      </c>
      <c r="H100" s="16"/>
      <c r="I100" s="16"/>
      <c r="J100" s="16"/>
      <c r="K100" s="12"/>
    </row>
  </sheetData>
  <mergeCells count="18">
    <mergeCell ref="B2:K2"/>
    <mergeCell ref="B3:K3"/>
    <mergeCell ref="A21:K21"/>
    <mergeCell ref="A25:K25"/>
    <mergeCell ref="A76:K76"/>
    <mergeCell ref="D22:J22"/>
    <mergeCell ref="K22:K23"/>
    <mergeCell ref="A4:K13"/>
    <mergeCell ref="A19:K19"/>
    <mergeCell ref="A20:K20"/>
    <mergeCell ref="K66:K67"/>
    <mergeCell ref="A85:K85"/>
    <mergeCell ref="A60:K60"/>
    <mergeCell ref="A63:K63"/>
    <mergeCell ref="A71:K71"/>
    <mergeCell ref="A40:K40"/>
    <mergeCell ref="A44:K44"/>
    <mergeCell ref="A53:K5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58" fitToHeight="0" orientation="landscape" horizontalDpi="300" verticalDpi="300" r:id="rId1"/>
  <rowBreaks count="3" manualBreakCount="3">
    <brk id="17" max="16383" man="1"/>
    <brk id="42" max="10" man="1"/>
    <brk id="6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Типовая форма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Ирина</cp:lastModifiedBy>
  <cp:lastPrinted>2023-04-27T12:44:55Z</cp:lastPrinted>
  <dcterms:created xsi:type="dcterms:W3CDTF">2009-03-18T12:45:17Z</dcterms:created>
  <dcterms:modified xsi:type="dcterms:W3CDTF">2023-04-28T12:23:57Z</dcterms:modified>
</cp:coreProperties>
</file>