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_FilterDatabase" localSheetId="0" hidden="1">Table1!$A$7:$G$96</definedName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G94" i="1" l="1"/>
  <c r="E8" i="1"/>
  <c r="F85" i="1"/>
  <c r="E85" i="1"/>
  <c r="F83" i="1"/>
  <c r="E83" i="1"/>
  <c r="G76" i="1"/>
  <c r="F78" i="1"/>
  <c r="F80" i="1"/>
  <c r="E80" i="1"/>
  <c r="E78" i="1"/>
  <c r="F74" i="1"/>
  <c r="E74" i="1"/>
  <c r="F71" i="1"/>
  <c r="E71" i="1"/>
  <c r="F68" i="1"/>
  <c r="E68" i="1"/>
  <c r="G65" i="1"/>
  <c r="G64" i="1"/>
  <c r="F61" i="1"/>
  <c r="F63" i="1"/>
  <c r="E63" i="1"/>
  <c r="E61" i="1"/>
  <c r="G55" i="1"/>
  <c r="G54" i="1"/>
  <c r="G51" i="1"/>
  <c r="F53" i="1"/>
  <c r="F50" i="1"/>
  <c r="F58" i="1"/>
  <c r="E58" i="1"/>
  <c r="F56" i="1"/>
  <c r="E56" i="1"/>
  <c r="E53" i="1"/>
  <c r="E50" i="1"/>
  <c r="F43" i="1"/>
  <c r="E43" i="1"/>
  <c r="F45" i="1"/>
  <c r="E45" i="1"/>
  <c r="F47" i="1"/>
  <c r="E47" i="1"/>
  <c r="E60" i="1" l="1"/>
  <c r="E67" i="1"/>
  <c r="E49" i="1"/>
  <c r="F60" i="1"/>
  <c r="G53" i="1"/>
  <c r="F49" i="1"/>
  <c r="F42" i="1"/>
  <c r="E42" i="1"/>
  <c r="F38" i="1"/>
  <c r="E38" i="1"/>
  <c r="G37" i="1"/>
  <c r="F36" i="1"/>
  <c r="E36" i="1"/>
  <c r="F33" i="1"/>
  <c r="F31" i="1"/>
  <c r="E31" i="1"/>
  <c r="E33" i="1"/>
  <c r="F24" i="1"/>
  <c r="E24" i="1"/>
  <c r="F26" i="1"/>
  <c r="E26" i="1"/>
  <c r="F28" i="1"/>
  <c r="E28" i="1"/>
  <c r="F20" i="1"/>
  <c r="F22" i="1"/>
  <c r="E22" i="1"/>
  <c r="E20" i="1"/>
  <c r="G17" i="1"/>
  <c r="F10" i="1"/>
  <c r="F12" i="1"/>
  <c r="F14" i="1"/>
  <c r="F16" i="1"/>
  <c r="E16" i="1"/>
  <c r="E14" i="1"/>
  <c r="E12" i="1"/>
  <c r="E10" i="1"/>
  <c r="E35" i="1" l="1"/>
  <c r="F35" i="1"/>
  <c r="G36" i="1"/>
  <c r="G33" i="1"/>
  <c r="E30" i="1"/>
  <c r="E19" i="1"/>
  <c r="G26" i="1"/>
  <c r="E9" i="1"/>
  <c r="G16" i="1"/>
  <c r="F88" i="1"/>
  <c r="G93" i="1"/>
  <c r="G91" i="1"/>
  <c r="G90" i="1"/>
  <c r="G89" i="1"/>
  <c r="G86" i="1"/>
  <c r="G84" i="1"/>
  <c r="G81" i="1"/>
  <c r="G79" i="1"/>
  <c r="G77" i="1"/>
  <c r="G75" i="1"/>
  <c r="G72" i="1"/>
  <c r="G70" i="1"/>
  <c r="G69" i="1"/>
  <c r="G66" i="1"/>
  <c r="G62" i="1"/>
  <c r="G59" i="1"/>
  <c r="G57" i="1"/>
  <c r="G52" i="1"/>
  <c r="G48" i="1"/>
  <c r="G46" i="1"/>
  <c r="G44" i="1"/>
  <c r="G41" i="1"/>
  <c r="G40" i="1"/>
  <c r="G39" i="1"/>
  <c r="G34" i="1"/>
  <c r="G32" i="1"/>
  <c r="G29" i="1"/>
  <c r="G27" i="1"/>
  <c r="G25" i="1"/>
  <c r="G23" i="1"/>
  <c r="G21" i="1"/>
  <c r="G18" i="1"/>
  <c r="G15" i="1"/>
  <c r="G13" i="1"/>
  <c r="G11" i="1"/>
  <c r="E88" i="1" l="1"/>
  <c r="G45" i="1" l="1"/>
  <c r="G88" i="1" l="1"/>
  <c r="F92" i="1"/>
  <c r="E92" i="1"/>
  <c r="G92" i="1" l="1"/>
  <c r="G83" i="1"/>
  <c r="G68" i="1"/>
  <c r="G56" i="1"/>
  <c r="G24" i="1"/>
  <c r="G63" i="1"/>
  <c r="G71" i="1"/>
  <c r="G58" i="1"/>
  <c r="G78" i="1"/>
  <c r="E87" i="1"/>
  <c r="F87" i="1"/>
  <c r="G14" i="1"/>
  <c r="E82" i="1"/>
  <c r="G87" i="1" l="1"/>
  <c r="F67" i="1"/>
  <c r="G67" i="1" s="1"/>
  <c r="G60" i="1"/>
  <c r="G10" i="1"/>
  <c r="G35" i="1"/>
  <c r="G61" i="1"/>
  <c r="F30" i="1"/>
  <c r="G50" i="1"/>
  <c r="G49" i="1"/>
  <c r="G47" i="1"/>
  <c r="G20" i="1"/>
  <c r="G31" i="1"/>
  <c r="F73" i="1"/>
  <c r="G74" i="1"/>
  <c r="G43" i="1"/>
  <c r="G28" i="1"/>
  <c r="F82" i="1"/>
  <c r="G82" i="1" s="1"/>
  <c r="G85" i="1"/>
  <c r="G12" i="1"/>
  <c r="G22" i="1"/>
  <c r="G38" i="1"/>
  <c r="G80" i="1"/>
  <c r="G42" i="1"/>
  <c r="E73" i="1"/>
  <c r="F19" i="1"/>
  <c r="F9" i="1"/>
  <c r="G30" i="1" l="1"/>
  <c r="G73" i="1"/>
  <c r="G9" i="1"/>
  <c r="G19" i="1"/>
  <c r="F8" i="1"/>
  <c r="G8" i="1" l="1"/>
</calcChain>
</file>

<file path=xl/sharedStrings.xml><?xml version="1.0" encoding="utf-8"?>
<sst xmlns="http://schemas.openxmlformats.org/spreadsheetml/2006/main" count="340" uniqueCount="82">
  <si>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</si>
  <si>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"Обеспечение развития сферы транспорта и дорожного хозяйства"</t>
  </si>
  <si>
    <t>008</t>
  </si>
  <si>
    <t>001</t>
  </si>
  <si>
    <t>Подпрограмма   "Обеспечение информационной открытости органов местного самоуправления Фировского района"</t>
  </si>
  <si>
    <t>Подпрограмма "Повышение эффективности функционирования системы органов местного самоуправления"</t>
  </si>
  <si>
    <t>Обеспечивающая подпрограмма</t>
  </si>
  <si>
    <t>Подпрограмма   "Обеспечение предупреждения и ликвидации последствий чрезвычайных ситуаций и стихийных бедствий"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</si>
  <si>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</si>
  <si>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</si>
  <si>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>ОТДЕЛ ОБРАЗОВАНИЯ АДМИНИСТРАЦИИ ФИРОВСКОГО РАЙОНА</t>
  </si>
  <si>
    <t>011</t>
  </si>
  <si>
    <t>АДМИНИСТРАЦИЯ ФИРОВСКОГО РАЙОНА ТВЕРСКОЙ ОБЛАСТИ</t>
  </si>
  <si>
    <t>Подпрограмма  "Обеспечение развития массового спорта"</t>
  </si>
  <si>
    <t>010</t>
  </si>
  <si>
    <t>ОТДЕЛ ПО ДЕЛАМ КУЛЬТУРЫ МОЛОДЕЖИ И СПОРТА АДМИНИСТРАЦИИ ФИРОВСКОГО РАЙОНА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</si>
  <si>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</si>
  <si>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</si>
  <si>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Расходы, не включенные в муниципальные программы муниципального образования Фировский район Тверской области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</si>
  <si>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</si>
  <si>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</si>
  <si>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012</t>
  </si>
  <si>
    <t>Подпрограмма   "Повышение эффективности управления муниципальным имуществом и использования земельных участков"</t>
  </si>
  <si>
    <t>9990000</t>
  </si>
  <si>
    <t>002</t>
  </si>
  <si>
    <t>ФИНАНСОВОЕ УПРАВЛЕНИЕ АДМИНИСТРАЦИИ ФИРОВСКОГО РАЙОНА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</si>
  <si>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</si>
  <si>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Подпрограмма  "Обеспечение развития туризма"</t>
  </si>
  <si>
    <t>Подпрограмма  "Обеспечение развития молодежной политики"</t>
  </si>
  <si>
    <t>КОМИТЕТ ПО УПРАВЛЕНИЮ МУНИЦИПАЛЬНОЙ СОБСТВЕННОСТЬЮ И ЗЕМЕЛЬНЫМИ ОТНОШЕНИЯМИ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</si>
  <si>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</si>
  <si>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</si>
  <si>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Подпрограмма  "Обеспечение развития системы жилищно-коммунального и газового хозяйства"</t>
  </si>
  <si>
    <t xml:space="preserve">Подпрограмма «Обеспечение инновационного характера образования» </t>
  </si>
  <si>
    <t>Подпрограмма  "Сохранение и приумножение культурного потенциала Фировского района"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</si>
  <si>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</si>
  <si>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/>
  </si>
  <si>
    <t>КЦСР</t>
  </si>
  <si>
    <t>ППП</t>
  </si>
  <si>
    <t>Наименование</t>
  </si>
  <si>
    <t>ВСЕГО</t>
  </si>
  <si>
    <t>0811002</t>
  </si>
  <si>
    <t>Расходы на обеспечение деятельности Контрольно-ревизионного управления Фировского района</t>
  </si>
  <si>
    <t>Муниципальная программа муниципального образования Фировский район Тверской области "Развитие образования Фировского района" на 2015 – 2017 годы</t>
  </si>
  <si>
    <t>Муниципальная программа муниципального образования Фировский район Тверской области "Развитие отрасли культуры" на 2015 – 2017 годы</t>
  </si>
  <si>
    <t>Муниципальная программа муниципального образования Фировский район Тверской области "Развитие физической культуры и спорта"на 2015 - 2017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</si>
  <si>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2015 - 2017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</si>
  <si>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2015 – 2017 годы</t>
  </si>
  <si>
    <t>Муниципальная программа муниципального образования Фировский район Тверской области "Обеспечение безопасности населения" на 2015 – 2017 годы</t>
  </si>
  <si>
    <t>Муниципальная программа муниципального образования Фировский район Тверской области "Социальная поддержка граждан" на 2015 - 2017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</si>
  <si>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2015 – 2017 годы</t>
  </si>
  <si>
    <t>Муниципальная программа муниципального образования Фировский район Тверской области "Муниципальное управление" на 2015 - 2017 годы</t>
  </si>
  <si>
    <t>Муниципальная программа муниципального образования Фировский район Тверской области "Управление муниципальными финансами" на 2015 - 2017 годы</t>
  </si>
  <si>
    <t>Подпрограмма "Обеспечение энергосбережения и повышение энергетической эффективности"</t>
  </si>
  <si>
    <t>Наименование показателя</t>
  </si>
  <si>
    <t>Утверждено решением о бюджете</t>
  </si>
  <si>
    <t>Кассовое исполнение</t>
  </si>
  <si>
    <t>% исполнения</t>
  </si>
  <si>
    <t xml:space="preserve">Исполнение бюджета муниципального образования Фировский район по расходам в соответствии с муниципальными программами и непрограммным направлениям деятельности по главными распорядителями средств  бюджета муниципального образования Фировский район за 2016 год </t>
  </si>
  <si>
    <t>МП</t>
  </si>
  <si>
    <t>ПП</t>
  </si>
  <si>
    <t>01</t>
  </si>
  <si>
    <t>1</t>
  </si>
  <si>
    <t>2</t>
  </si>
  <si>
    <t>3</t>
  </si>
  <si>
    <t>02</t>
  </si>
  <si>
    <t>9</t>
  </si>
  <si>
    <t>4</t>
  </si>
  <si>
    <t>5</t>
  </si>
  <si>
    <t>03</t>
  </si>
  <si>
    <t>04</t>
  </si>
  <si>
    <t>6</t>
  </si>
  <si>
    <t>05</t>
  </si>
  <si>
    <t>06</t>
  </si>
  <si>
    <t>Подпрограмма "Обеспечение общественной безопасности и правопорядка, профилактика правонарушений"</t>
  </si>
  <si>
    <t>07</t>
  </si>
  <si>
    <t>Подпрограмма "Социальная поддержка отдельных категорий граждан"</t>
  </si>
  <si>
    <t>08</t>
  </si>
  <si>
    <t>09</t>
  </si>
  <si>
    <t>10</t>
  </si>
  <si>
    <t>99</t>
  </si>
  <si>
    <r>
      <rPr>
        <b/>
        <sz val="10.5"/>
        <color indexed="8"/>
        <rFont val="Times New Roman"/>
        <family val="1"/>
        <charset val="204"/>
      </rPr>
      <t>Приложение №5</t>
    </r>
    <r>
      <rPr>
        <sz val="10.5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20.04.2017 года №115"Об исполнении бюджета муниципального образования Фировский район за 2016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</si>
</sst>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F2F2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>
      <alignment vertical="top" wrapText="1"/>
    </xf>
  </cellStyleXfs>
  <cellXfs count="54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164" fontId="2" fillId="4" borderId="1" xfId="0" applyNumberFormat="1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top" wrapText="1"/>
    </xf>
    <xf numFmtId="164" fontId="6" fillId="5" borderId="1" xfId="0" applyNumberFormat="1" applyFont="1" applyFill="1" applyBorder="1" applyAlignment="1">
      <alignment vertical="top" wrapText="1"/>
    </xf>
    <xf numFmtId="164" fontId="2" fillId="5" borderId="1" xfId="0" applyNumberFormat="1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vertical="top" wrapText="1"/>
    </xf>
    <xf numFmtId="165" fontId="0" fillId="0" borderId="0" xfId="0" applyNumberFormat="1" applyFont="1" applyFill="1" applyAlignment="1">
      <alignment vertical="top" wrapText="1"/>
    </xf>
    <xf numFmtId="0" fontId="9" fillId="0" borderId="0" xfId="0" applyFont="1" applyFill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2F2F2"/>
      <color rgb="FFCCFFCC"/>
      <color rgb="FFFABF8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workbookViewId="0">
      <selection activeCell="M1" sqref="L1:M1"/>
    </sheetView>
  </sheetViews>
  <sheetFormatPr defaultRowHeight="12.75" x14ac:dyDescent="0.2"/>
  <cols>
    <col min="1" max="1" width="9.83203125" customWidth="1"/>
    <col min="2" max="2" width="8.83203125" style="17" customWidth="1"/>
    <col min="3" max="3" width="7.83203125" customWidth="1"/>
    <col min="4" max="4" width="51.6640625" customWidth="1"/>
    <col min="5" max="7" width="15.83203125" customWidth="1"/>
  </cols>
  <sheetData>
    <row r="1" spans="1:9" ht="94.5" customHeight="1" x14ac:dyDescent="0.2">
      <c r="A1" s="18"/>
      <c r="B1" s="18"/>
      <c r="C1" s="18"/>
      <c r="D1" s="18"/>
      <c r="E1" s="45" t="s">
        <v>81</v>
      </c>
      <c r="F1" s="45"/>
      <c r="G1" s="45"/>
    </row>
    <row r="2" spans="1:9" ht="100.5" customHeight="1" x14ac:dyDescent="0.2">
      <c r="A2" s="52" t="s">
        <v>58</v>
      </c>
      <c r="B2" s="52"/>
      <c r="C2" s="52"/>
      <c r="D2" s="52"/>
      <c r="E2" s="52"/>
      <c r="F2" s="52"/>
      <c r="G2" s="52"/>
    </row>
    <row r="3" spans="1:9" ht="41.25" customHeight="1" x14ac:dyDescent="0.2">
      <c r="A3" s="50" t="s">
        <v>59</v>
      </c>
      <c r="B3" s="46" t="s">
        <v>60</v>
      </c>
      <c r="C3" s="50" t="s">
        <v>38</v>
      </c>
      <c r="D3" s="51" t="s">
        <v>54</v>
      </c>
      <c r="E3" s="53" t="s">
        <v>55</v>
      </c>
      <c r="F3" s="53" t="s">
        <v>56</v>
      </c>
      <c r="G3" s="53" t="s">
        <v>57</v>
      </c>
    </row>
    <row r="4" spans="1:9" ht="19.7" customHeight="1" x14ac:dyDescent="0.2">
      <c r="A4" s="50" t="s">
        <v>36</v>
      </c>
      <c r="B4" s="47"/>
      <c r="C4" s="50" t="s">
        <v>36</v>
      </c>
      <c r="D4" s="51" t="s">
        <v>36</v>
      </c>
      <c r="E4" s="53"/>
      <c r="F4" s="53"/>
      <c r="G4" s="53"/>
    </row>
    <row r="5" spans="1:9" ht="28.35" customHeight="1" x14ac:dyDescent="0.2">
      <c r="A5" s="50" t="s">
        <v>37</v>
      </c>
      <c r="B5" s="48"/>
      <c r="C5" s="50" t="s">
        <v>36</v>
      </c>
      <c r="D5" s="51" t="s">
        <v>39</v>
      </c>
      <c r="E5" s="53"/>
      <c r="F5" s="53"/>
      <c r="G5" s="53"/>
    </row>
    <row r="6" spans="1:9" ht="18" customHeight="1" x14ac:dyDescent="0.2">
      <c r="A6" s="1">
        <v>1</v>
      </c>
      <c r="B6" s="1">
        <v>2</v>
      </c>
      <c r="C6" s="1">
        <v>3</v>
      </c>
      <c r="D6" s="1">
        <v>4</v>
      </c>
      <c r="E6" s="16">
        <v>5</v>
      </c>
      <c r="F6" s="16">
        <v>6</v>
      </c>
      <c r="G6" s="16">
        <v>7</v>
      </c>
    </row>
    <row r="7" spans="1:9" ht="18" customHeight="1" x14ac:dyDescent="0.2">
      <c r="A7" s="1"/>
      <c r="B7" s="1"/>
      <c r="C7" s="1"/>
      <c r="D7" s="1"/>
      <c r="E7" s="1"/>
      <c r="F7" s="1"/>
      <c r="G7" s="1"/>
    </row>
    <row r="8" spans="1:9" ht="14.25" x14ac:dyDescent="0.2">
      <c r="A8" s="33" t="s">
        <v>36</v>
      </c>
      <c r="B8" s="33"/>
      <c r="C8" s="34" t="s">
        <v>36</v>
      </c>
      <c r="D8" s="35" t="s">
        <v>40</v>
      </c>
      <c r="E8" s="28">
        <f>E9+E19+E30+E35+E42+E49+E60+E67+E73+E82+E87</f>
        <v>196376.09999999998</v>
      </c>
      <c r="F8" s="28">
        <f>F9+F19+F30+F35+F42+F49+F60+F67+F73+F82+F87</f>
        <v>193808.19999999998</v>
      </c>
      <c r="G8" s="28">
        <f t="shared" ref="G8:G11" si="0">F8*100/E8</f>
        <v>98.692356147209367</v>
      </c>
    </row>
    <row r="9" spans="1:9" ht="71.25" x14ac:dyDescent="0.2">
      <c r="A9" s="19" t="s">
        <v>61</v>
      </c>
      <c r="B9" s="19"/>
      <c r="C9" s="20" t="s">
        <v>36</v>
      </c>
      <c r="D9" s="21" t="s">
        <v>43</v>
      </c>
      <c r="E9" s="22">
        <f>E10+E12+E14+E16+K15</f>
        <v>112246.39999999999</v>
      </c>
      <c r="F9" s="22">
        <f>F10+F12+F14+F16</f>
        <v>112243.2</v>
      </c>
      <c r="G9" s="22">
        <f t="shared" si="0"/>
        <v>99.997149129058926</v>
      </c>
    </row>
    <row r="10" spans="1:9" ht="33.75" customHeight="1" x14ac:dyDescent="0.2">
      <c r="A10" s="24" t="s">
        <v>61</v>
      </c>
      <c r="B10" s="24" t="s">
        <v>62</v>
      </c>
      <c r="C10" s="25" t="s">
        <v>36</v>
      </c>
      <c r="D10" s="26" t="s">
        <v>8</v>
      </c>
      <c r="E10" s="27">
        <f>E11</f>
        <v>28390.9</v>
      </c>
      <c r="F10" s="27">
        <f>F11</f>
        <v>28390.9</v>
      </c>
      <c r="G10" s="27">
        <f t="shared" si="0"/>
        <v>100</v>
      </c>
      <c r="I10" s="9"/>
    </row>
    <row r="11" spans="1:9" s="10" customFormat="1" ht="47.25" customHeight="1" x14ac:dyDescent="0.2">
      <c r="A11" s="6" t="s">
        <v>61</v>
      </c>
      <c r="B11" s="6" t="s">
        <v>62</v>
      </c>
      <c r="C11" s="6" t="s">
        <v>2</v>
      </c>
      <c r="D11" s="2" t="s">
        <v>10</v>
      </c>
      <c r="E11" s="8">
        <v>28390.9</v>
      </c>
      <c r="F11" s="8">
        <v>28390.9</v>
      </c>
      <c r="G11" s="8">
        <f t="shared" si="0"/>
        <v>100</v>
      </c>
      <c r="I11" s="9"/>
    </row>
    <row r="12" spans="1:9" ht="35.25" customHeight="1" x14ac:dyDescent="0.2">
      <c r="A12" s="24" t="s">
        <v>61</v>
      </c>
      <c r="B12" s="24" t="s">
        <v>63</v>
      </c>
      <c r="C12" s="25" t="s">
        <v>36</v>
      </c>
      <c r="D12" s="29" t="s">
        <v>9</v>
      </c>
      <c r="E12" s="27">
        <f>E13</f>
        <v>80326.100000000006</v>
      </c>
      <c r="F12" s="27">
        <f>F13</f>
        <v>80326.100000000006</v>
      </c>
      <c r="G12" s="27">
        <f t="shared" ref="G12" si="1">F12*100/E12</f>
        <v>100</v>
      </c>
    </row>
    <row r="13" spans="1:9" ht="45" x14ac:dyDescent="0.2">
      <c r="A13" s="6" t="s">
        <v>61</v>
      </c>
      <c r="B13" s="6" t="s">
        <v>63</v>
      </c>
      <c r="C13" s="6" t="s">
        <v>2</v>
      </c>
      <c r="D13" s="2" t="s">
        <v>10</v>
      </c>
      <c r="E13" s="3">
        <v>80326.100000000006</v>
      </c>
      <c r="F13" s="3">
        <v>80326.100000000006</v>
      </c>
      <c r="G13" s="8">
        <f t="shared" ref="G13:G16" si="2">F13*100/E13</f>
        <v>100</v>
      </c>
    </row>
    <row r="14" spans="1:9" ht="28.5" x14ac:dyDescent="0.2">
      <c r="A14" s="24" t="s">
        <v>61</v>
      </c>
      <c r="B14" s="24" t="s">
        <v>64</v>
      </c>
      <c r="C14" s="30"/>
      <c r="D14" s="29" t="s">
        <v>33</v>
      </c>
      <c r="E14" s="31">
        <f>E15</f>
        <v>285</v>
      </c>
      <c r="F14" s="31">
        <f>F15</f>
        <v>285</v>
      </c>
      <c r="G14" s="27">
        <f t="shared" si="2"/>
        <v>100</v>
      </c>
    </row>
    <row r="15" spans="1:9" ht="45" x14ac:dyDescent="0.2">
      <c r="A15" s="6" t="s">
        <v>61</v>
      </c>
      <c r="B15" s="6" t="s">
        <v>64</v>
      </c>
      <c r="C15" s="6" t="s">
        <v>2</v>
      </c>
      <c r="D15" s="2" t="s">
        <v>10</v>
      </c>
      <c r="E15" s="3">
        <v>285</v>
      </c>
      <c r="F15" s="3">
        <v>285</v>
      </c>
      <c r="G15" s="8">
        <f t="shared" si="2"/>
        <v>100</v>
      </c>
    </row>
    <row r="16" spans="1:9" ht="14.25" x14ac:dyDescent="0.2">
      <c r="A16" s="24" t="s">
        <v>61</v>
      </c>
      <c r="B16" s="24" t="s">
        <v>66</v>
      </c>
      <c r="C16" s="24" t="s">
        <v>36</v>
      </c>
      <c r="D16" s="26" t="s">
        <v>6</v>
      </c>
      <c r="E16" s="27">
        <f>E17+E18</f>
        <v>3244.4</v>
      </c>
      <c r="F16" s="27">
        <f>F17+F18</f>
        <v>3241.2</v>
      </c>
      <c r="G16" s="27">
        <f t="shared" si="2"/>
        <v>99.901368511897417</v>
      </c>
    </row>
    <row r="17" spans="1:7" s="17" customFormat="1" ht="45" x14ac:dyDescent="0.2">
      <c r="A17" s="6" t="s">
        <v>61</v>
      </c>
      <c r="B17" s="6" t="s">
        <v>66</v>
      </c>
      <c r="C17" s="6" t="s">
        <v>2</v>
      </c>
      <c r="D17" s="2" t="s">
        <v>10</v>
      </c>
      <c r="E17" s="3">
        <v>2915.3</v>
      </c>
      <c r="F17" s="3">
        <v>2912.5</v>
      </c>
      <c r="G17" s="8">
        <f t="shared" ref="G17:G21" si="3">F17*100/E17</f>
        <v>99.90395499605529</v>
      </c>
    </row>
    <row r="18" spans="1:7" ht="30" x14ac:dyDescent="0.2">
      <c r="A18" s="6" t="s">
        <v>61</v>
      </c>
      <c r="B18" s="6" t="s">
        <v>66</v>
      </c>
      <c r="C18" s="6" t="s">
        <v>11</v>
      </c>
      <c r="D18" s="2" t="s">
        <v>12</v>
      </c>
      <c r="E18" s="3">
        <v>329.1</v>
      </c>
      <c r="F18" s="3">
        <v>328.7</v>
      </c>
      <c r="G18" s="8">
        <f t="shared" si="3"/>
        <v>99.878456396232139</v>
      </c>
    </row>
    <row r="19" spans="1:7" ht="57" x14ac:dyDescent="0.2">
      <c r="A19" s="19" t="s">
        <v>65</v>
      </c>
      <c r="B19" s="19"/>
      <c r="C19" s="20" t="s">
        <v>36</v>
      </c>
      <c r="D19" s="23" t="s">
        <v>44</v>
      </c>
      <c r="E19" s="22">
        <f>E20+E22+E26+E28+E24</f>
        <v>26220.9</v>
      </c>
      <c r="F19" s="22">
        <f>F20+F22+F24+F28+F26</f>
        <v>26165.899999999998</v>
      </c>
      <c r="G19" s="22">
        <f t="shared" si="3"/>
        <v>99.790243660591358</v>
      </c>
    </row>
    <row r="20" spans="1:7" ht="42.75" x14ac:dyDescent="0.2">
      <c r="A20" s="24" t="s">
        <v>65</v>
      </c>
      <c r="B20" s="24" t="s">
        <v>62</v>
      </c>
      <c r="C20" s="25" t="s">
        <v>36</v>
      </c>
      <c r="D20" s="26" t="s">
        <v>34</v>
      </c>
      <c r="E20" s="27">
        <f>E21</f>
        <v>17992.599999999999</v>
      </c>
      <c r="F20" s="27">
        <f>F21</f>
        <v>17967.599999999999</v>
      </c>
      <c r="G20" s="27">
        <f t="shared" si="3"/>
        <v>99.861053988862082</v>
      </c>
    </row>
    <row r="21" spans="1:7" ht="60" x14ac:dyDescent="0.2">
      <c r="A21" s="6" t="s">
        <v>65</v>
      </c>
      <c r="B21" s="6" t="s">
        <v>62</v>
      </c>
      <c r="C21" s="6" t="s">
        <v>14</v>
      </c>
      <c r="D21" s="2" t="s">
        <v>15</v>
      </c>
      <c r="E21" s="3">
        <v>17992.599999999999</v>
      </c>
      <c r="F21" s="3">
        <v>17967.599999999999</v>
      </c>
      <c r="G21" s="8">
        <f t="shared" si="3"/>
        <v>99.861053988862082</v>
      </c>
    </row>
    <row r="22" spans="1:7" ht="60.75" customHeight="1" x14ac:dyDescent="0.2">
      <c r="A22" s="24" t="s">
        <v>65</v>
      </c>
      <c r="B22" s="24" t="s">
        <v>63</v>
      </c>
      <c r="C22" s="24" t="s">
        <v>36</v>
      </c>
      <c r="D22" s="26" t="s">
        <v>26</v>
      </c>
      <c r="E22" s="27">
        <f>E23</f>
        <v>3760.7</v>
      </c>
      <c r="F22" s="27">
        <f>F23</f>
        <v>3758.5</v>
      </c>
      <c r="G22" s="27">
        <f t="shared" ref="G22:G26" si="4">F22*100/E22</f>
        <v>99.941500252612556</v>
      </c>
    </row>
    <row r="23" spans="1:7" s="10" customFormat="1" ht="60" x14ac:dyDescent="0.2">
      <c r="A23" s="6" t="s">
        <v>65</v>
      </c>
      <c r="B23" s="6" t="s">
        <v>63</v>
      </c>
      <c r="C23" s="6" t="s">
        <v>14</v>
      </c>
      <c r="D23" s="2" t="s">
        <v>15</v>
      </c>
      <c r="E23" s="3">
        <v>3760.7</v>
      </c>
      <c r="F23" s="3">
        <v>3758.5</v>
      </c>
      <c r="G23" s="8">
        <f t="shared" si="4"/>
        <v>99.941500252612556</v>
      </c>
    </row>
    <row r="24" spans="1:7" ht="28.5" x14ac:dyDescent="0.2">
      <c r="A24" s="24" t="s">
        <v>65</v>
      </c>
      <c r="B24" s="24" t="s">
        <v>67</v>
      </c>
      <c r="C24" s="24" t="s">
        <v>36</v>
      </c>
      <c r="D24" s="26" t="s">
        <v>27</v>
      </c>
      <c r="E24" s="27">
        <f>E25</f>
        <v>37.9</v>
      </c>
      <c r="F24" s="27">
        <f>F25</f>
        <v>37.9</v>
      </c>
      <c r="G24" s="27">
        <f t="shared" si="4"/>
        <v>100</v>
      </c>
    </row>
    <row r="25" spans="1:7" ht="60" x14ac:dyDescent="0.2">
      <c r="A25" s="6" t="s">
        <v>65</v>
      </c>
      <c r="B25" s="6" t="s">
        <v>67</v>
      </c>
      <c r="C25" s="6" t="s">
        <v>14</v>
      </c>
      <c r="D25" s="2" t="s">
        <v>15</v>
      </c>
      <c r="E25" s="3">
        <v>37.9</v>
      </c>
      <c r="F25" s="3">
        <v>37.9</v>
      </c>
      <c r="G25" s="8">
        <f t="shared" si="4"/>
        <v>100</v>
      </c>
    </row>
    <row r="26" spans="1:7" ht="28.5" x14ac:dyDescent="0.2">
      <c r="A26" s="24" t="s">
        <v>65</v>
      </c>
      <c r="B26" s="24" t="s">
        <v>68</v>
      </c>
      <c r="C26" s="24" t="s">
        <v>36</v>
      </c>
      <c r="D26" s="29" t="s">
        <v>28</v>
      </c>
      <c r="E26" s="31">
        <f>E27</f>
        <v>46.5</v>
      </c>
      <c r="F26" s="31">
        <f>F27</f>
        <v>45.6</v>
      </c>
      <c r="G26" s="27">
        <f t="shared" si="4"/>
        <v>98.064516129032256</v>
      </c>
    </row>
    <row r="27" spans="1:7" ht="60" x14ac:dyDescent="0.2">
      <c r="A27" s="6" t="s">
        <v>65</v>
      </c>
      <c r="B27" s="6" t="s">
        <v>68</v>
      </c>
      <c r="C27" s="6" t="s">
        <v>14</v>
      </c>
      <c r="D27" s="2" t="s">
        <v>15</v>
      </c>
      <c r="E27" s="3">
        <v>46.5</v>
      </c>
      <c r="F27" s="3">
        <v>45.6</v>
      </c>
      <c r="G27" s="8">
        <f t="shared" ref="G27:G33" si="5">F27*100/E27</f>
        <v>98.064516129032256</v>
      </c>
    </row>
    <row r="28" spans="1:7" ht="14.25" x14ac:dyDescent="0.2">
      <c r="A28" s="24" t="s">
        <v>65</v>
      </c>
      <c r="B28" s="24" t="s">
        <v>66</v>
      </c>
      <c r="C28" s="24" t="s">
        <v>36</v>
      </c>
      <c r="D28" s="26" t="s">
        <v>6</v>
      </c>
      <c r="E28" s="27">
        <f>E29</f>
        <v>4383.2</v>
      </c>
      <c r="F28" s="27">
        <f>F29</f>
        <v>4356.3</v>
      </c>
      <c r="G28" s="27">
        <f t="shared" si="5"/>
        <v>99.386293119182341</v>
      </c>
    </row>
    <row r="29" spans="1:7" ht="60" x14ac:dyDescent="0.2">
      <c r="A29" s="6" t="s">
        <v>65</v>
      </c>
      <c r="B29" s="6" t="s">
        <v>66</v>
      </c>
      <c r="C29" s="6" t="s">
        <v>14</v>
      </c>
      <c r="D29" s="2" t="s">
        <v>15</v>
      </c>
      <c r="E29" s="3">
        <v>4383.2</v>
      </c>
      <c r="F29" s="3">
        <v>4356.3</v>
      </c>
      <c r="G29" s="8">
        <f t="shared" si="5"/>
        <v>99.386293119182341</v>
      </c>
    </row>
    <row r="30" spans="1:7" ht="71.25" x14ac:dyDescent="0.2">
      <c r="A30" s="19" t="s">
        <v>69</v>
      </c>
      <c r="B30" s="19"/>
      <c r="C30" s="20" t="s">
        <v>36</v>
      </c>
      <c r="D30" s="23" t="s">
        <v>45</v>
      </c>
      <c r="E30" s="22">
        <f>E31+E33</f>
        <v>6589.2000000000007</v>
      </c>
      <c r="F30" s="22">
        <f>F31+F33</f>
        <v>6574.4</v>
      </c>
      <c r="G30" s="22">
        <f t="shared" si="5"/>
        <v>99.775390032173846</v>
      </c>
    </row>
    <row r="31" spans="1:7" ht="28.5" x14ac:dyDescent="0.2">
      <c r="A31" s="24" t="s">
        <v>69</v>
      </c>
      <c r="B31" s="24" t="s">
        <v>62</v>
      </c>
      <c r="C31" s="25" t="s">
        <v>36</v>
      </c>
      <c r="D31" s="26" t="s">
        <v>13</v>
      </c>
      <c r="E31" s="27">
        <f>E32</f>
        <v>3137.9</v>
      </c>
      <c r="F31" s="27">
        <f>F32</f>
        <v>3123.1</v>
      </c>
      <c r="G31" s="27">
        <f t="shared" si="5"/>
        <v>99.528346983651488</v>
      </c>
    </row>
    <row r="32" spans="1:7" ht="60" x14ac:dyDescent="0.2">
      <c r="A32" s="6" t="s">
        <v>69</v>
      </c>
      <c r="B32" s="6" t="s">
        <v>62</v>
      </c>
      <c r="C32" s="6" t="s">
        <v>14</v>
      </c>
      <c r="D32" s="2" t="s">
        <v>15</v>
      </c>
      <c r="E32" s="3">
        <v>3137.9</v>
      </c>
      <c r="F32" s="3">
        <v>3123.1</v>
      </c>
      <c r="G32" s="8">
        <f t="shared" si="5"/>
        <v>99.528346983651488</v>
      </c>
    </row>
    <row r="33" spans="1:7" ht="71.25" x14ac:dyDescent="0.2">
      <c r="A33" s="24" t="s">
        <v>69</v>
      </c>
      <c r="B33" s="24" t="s">
        <v>63</v>
      </c>
      <c r="C33" s="24" t="s">
        <v>36</v>
      </c>
      <c r="D33" s="26" t="s">
        <v>16</v>
      </c>
      <c r="E33" s="27">
        <f>E34</f>
        <v>3451.3</v>
      </c>
      <c r="F33" s="27">
        <f>F34</f>
        <v>3451.3</v>
      </c>
      <c r="G33" s="27">
        <f t="shared" si="5"/>
        <v>100</v>
      </c>
    </row>
    <row r="34" spans="1:7" ht="60" x14ac:dyDescent="0.2">
      <c r="A34" s="6" t="s">
        <v>69</v>
      </c>
      <c r="B34" s="6" t="s">
        <v>63</v>
      </c>
      <c r="C34" s="6" t="s">
        <v>14</v>
      </c>
      <c r="D34" s="2" t="s">
        <v>15</v>
      </c>
      <c r="E34" s="3">
        <v>3451.3</v>
      </c>
      <c r="F34" s="3">
        <v>3451.3</v>
      </c>
      <c r="G34" s="8">
        <f t="shared" ref="G34" si="6">F34*100/E34</f>
        <v>100</v>
      </c>
    </row>
    <row r="35" spans="1:7" ht="99.75" x14ac:dyDescent="0.2">
      <c r="A35" s="19" t="s">
        <v>70</v>
      </c>
      <c r="B35" s="19"/>
      <c r="C35" s="19" t="s">
        <v>36</v>
      </c>
      <c r="D35" s="23" t="s">
        <v>46</v>
      </c>
      <c r="E35" s="22">
        <f>E36+E38</f>
        <v>128.5</v>
      </c>
      <c r="F35" s="22">
        <f>F36+F38</f>
        <v>128.5</v>
      </c>
      <c r="G35" s="22">
        <f t="shared" ref="G35:G43" si="7">F35*100/E35</f>
        <v>100</v>
      </c>
    </row>
    <row r="36" spans="1:7" s="17" customFormat="1" ht="71.25" x14ac:dyDescent="0.2">
      <c r="A36" s="24" t="s">
        <v>70</v>
      </c>
      <c r="B36" s="24" t="s">
        <v>68</v>
      </c>
      <c r="C36" s="32" t="s">
        <v>36</v>
      </c>
      <c r="D36" s="29" t="s">
        <v>31</v>
      </c>
      <c r="E36" s="31">
        <f>E37</f>
        <v>18.5</v>
      </c>
      <c r="F36" s="31">
        <f>F37</f>
        <v>18.5</v>
      </c>
      <c r="G36" s="27">
        <f t="shared" ref="G36:G37" si="8">F36*100/E36</f>
        <v>100</v>
      </c>
    </row>
    <row r="37" spans="1:7" s="17" customFormat="1" ht="30" x14ac:dyDescent="0.2">
      <c r="A37" s="6" t="s">
        <v>70</v>
      </c>
      <c r="B37" s="6" t="s">
        <v>68</v>
      </c>
      <c r="C37" s="6" t="s">
        <v>11</v>
      </c>
      <c r="D37" s="2" t="s">
        <v>12</v>
      </c>
      <c r="E37" s="3">
        <v>18.5</v>
      </c>
      <c r="F37" s="3">
        <v>18.5</v>
      </c>
      <c r="G37" s="8">
        <f t="shared" si="8"/>
        <v>100</v>
      </c>
    </row>
    <row r="38" spans="1:7" ht="65.25" customHeight="1" x14ac:dyDescent="0.2">
      <c r="A38" s="36" t="s">
        <v>70</v>
      </c>
      <c r="B38" s="36" t="s">
        <v>71</v>
      </c>
      <c r="C38" s="37"/>
      <c r="D38" s="38" t="s">
        <v>30</v>
      </c>
      <c r="E38" s="39">
        <f>E39+E40+E41</f>
        <v>110</v>
      </c>
      <c r="F38" s="39">
        <f>F39+F40+F41</f>
        <v>110</v>
      </c>
      <c r="G38" s="40">
        <f t="shared" si="7"/>
        <v>100</v>
      </c>
    </row>
    <row r="39" spans="1:7" ht="45" x14ac:dyDescent="0.2">
      <c r="A39" s="6" t="s">
        <v>70</v>
      </c>
      <c r="B39" s="6" t="s">
        <v>71</v>
      </c>
      <c r="C39" s="6" t="s">
        <v>3</v>
      </c>
      <c r="D39" s="2" t="s">
        <v>25</v>
      </c>
      <c r="E39" s="3">
        <v>19.7</v>
      </c>
      <c r="F39" s="3">
        <v>19.7</v>
      </c>
      <c r="G39" s="8">
        <f t="shared" si="7"/>
        <v>100</v>
      </c>
    </row>
    <row r="40" spans="1:7" ht="45" x14ac:dyDescent="0.2">
      <c r="A40" s="6" t="s">
        <v>70</v>
      </c>
      <c r="B40" s="6" t="s">
        <v>71</v>
      </c>
      <c r="C40" s="6" t="s">
        <v>2</v>
      </c>
      <c r="D40" s="2" t="s">
        <v>10</v>
      </c>
      <c r="E40" s="3">
        <v>75.599999999999994</v>
      </c>
      <c r="F40" s="3">
        <v>75.599999999999994</v>
      </c>
      <c r="G40" s="8">
        <f t="shared" si="7"/>
        <v>100</v>
      </c>
    </row>
    <row r="41" spans="1:7" ht="60" x14ac:dyDescent="0.2">
      <c r="A41" s="6" t="s">
        <v>70</v>
      </c>
      <c r="B41" s="6" t="s">
        <v>71</v>
      </c>
      <c r="C41" s="6" t="s">
        <v>14</v>
      </c>
      <c r="D41" s="2" t="s">
        <v>15</v>
      </c>
      <c r="E41" s="3">
        <v>14.7</v>
      </c>
      <c r="F41" s="3">
        <v>14.7</v>
      </c>
      <c r="G41" s="8">
        <f t="shared" si="7"/>
        <v>100</v>
      </c>
    </row>
    <row r="42" spans="1:7" ht="132" customHeight="1" x14ac:dyDescent="0.2">
      <c r="A42" s="19" t="s">
        <v>72</v>
      </c>
      <c r="B42" s="19"/>
      <c r="C42" s="19" t="s">
        <v>36</v>
      </c>
      <c r="D42" s="23" t="s">
        <v>47</v>
      </c>
      <c r="E42" s="22">
        <f>E43+E45+E47</f>
        <v>9525.4000000000015</v>
      </c>
      <c r="F42" s="22">
        <f>F43+F45+F47</f>
        <v>8968</v>
      </c>
      <c r="G42" s="22">
        <f t="shared" si="7"/>
        <v>94.148277237701294</v>
      </c>
    </row>
    <row r="43" spans="1:7" ht="42.75" x14ac:dyDescent="0.2">
      <c r="A43" s="36" t="s">
        <v>72</v>
      </c>
      <c r="B43" s="36" t="s">
        <v>62</v>
      </c>
      <c r="C43" s="36" t="s">
        <v>36</v>
      </c>
      <c r="D43" s="41" t="s">
        <v>32</v>
      </c>
      <c r="E43" s="40">
        <f>E44</f>
        <v>1036.4000000000001</v>
      </c>
      <c r="F43" s="40">
        <f>F44</f>
        <v>1034.5</v>
      </c>
      <c r="G43" s="40">
        <f t="shared" si="7"/>
        <v>99.816673099189487</v>
      </c>
    </row>
    <row r="44" spans="1:7" s="11" customFormat="1" ht="30" x14ac:dyDescent="0.2">
      <c r="A44" s="6" t="s">
        <v>72</v>
      </c>
      <c r="B44" s="6" t="s">
        <v>62</v>
      </c>
      <c r="C44" s="6" t="s">
        <v>11</v>
      </c>
      <c r="D44" s="2" t="s">
        <v>12</v>
      </c>
      <c r="E44" s="3">
        <v>1036.4000000000001</v>
      </c>
      <c r="F44" s="3">
        <v>1034.5</v>
      </c>
      <c r="G44" s="8">
        <f>F44*100/E44</f>
        <v>99.816673099189487</v>
      </c>
    </row>
    <row r="45" spans="1:7" s="14" customFormat="1" ht="42.75" x14ac:dyDescent="0.2">
      <c r="A45" s="36" t="s">
        <v>72</v>
      </c>
      <c r="B45" s="36" t="s">
        <v>63</v>
      </c>
      <c r="C45" s="36"/>
      <c r="D45" s="41" t="s">
        <v>53</v>
      </c>
      <c r="E45" s="40">
        <f>E46</f>
        <v>1489.7</v>
      </c>
      <c r="F45" s="40">
        <f>F46</f>
        <v>1489.7</v>
      </c>
      <c r="G45" s="40">
        <f>F45*100/E45</f>
        <v>100</v>
      </c>
    </row>
    <row r="46" spans="1:7" s="14" customFormat="1" ht="45" x14ac:dyDescent="0.2">
      <c r="A46" s="6" t="s">
        <v>72</v>
      </c>
      <c r="B46" s="6" t="s">
        <v>63</v>
      </c>
      <c r="C46" s="6" t="s">
        <v>2</v>
      </c>
      <c r="D46" s="2" t="s">
        <v>10</v>
      </c>
      <c r="E46" s="3">
        <v>1489.7</v>
      </c>
      <c r="F46" s="3">
        <v>1489.7</v>
      </c>
      <c r="G46" s="8">
        <f t="shared" ref="G46" si="9">F46*100/E46</f>
        <v>100</v>
      </c>
    </row>
    <row r="47" spans="1:7" ht="33" customHeight="1" x14ac:dyDescent="0.2">
      <c r="A47" s="36" t="s">
        <v>72</v>
      </c>
      <c r="B47" s="36" t="s">
        <v>64</v>
      </c>
      <c r="C47" s="37"/>
      <c r="D47" s="38" t="s">
        <v>1</v>
      </c>
      <c r="E47" s="39">
        <f>E48</f>
        <v>6999.3</v>
      </c>
      <c r="F47" s="39">
        <f>F48</f>
        <v>6443.8</v>
      </c>
      <c r="G47" s="40">
        <f t="shared" ref="G47:G48" si="10">F47*100/E47</f>
        <v>92.063492063492063</v>
      </c>
    </row>
    <row r="48" spans="1:7" ht="33" customHeight="1" x14ac:dyDescent="0.2">
      <c r="A48" s="6" t="s">
        <v>72</v>
      </c>
      <c r="B48" s="6" t="s">
        <v>64</v>
      </c>
      <c r="C48" s="6" t="s">
        <v>11</v>
      </c>
      <c r="D48" s="2" t="s">
        <v>12</v>
      </c>
      <c r="E48" s="3">
        <v>6999.3</v>
      </c>
      <c r="F48" s="3">
        <v>6443.8</v>
      </c>
      <c r="G48" s="8">
        <f t="shared" si="10"/>
        <v>92.063492063492063</v>
      </c>
    </row>
    <row r="49" spans="1:7" ht="71.25" x14ac:dyDescent="0.2">
      <c r="A49" s="19" t="s">
        <v>73</v>
      </c>
      <c r="B49" s="19"/>
      <c r="C49" s="19" t="s">
        <v>36</v>
      </c>
      <c r="D49" s="23" t="s">
        <v>48</v>
      </c>
      <c r="E49" s="22">
        <f>E50+E56+E58+E53</f>
        <v>1711.5</v>
      </c>
      <c r="F49" s="22">
        <f>F50+F56+F58+F53</f>
        <v>1487</v>
      </c>
      <c r="G49" s="22">
        <f t="shared" ref="G49:G61" si="11">F49*100/E49</f>
        <v>86.882851300029216</v>
      </c>
    </row>
    <row r="50" spans="1:7" ht="57" x14ac:dyDescent="0.2">
      <c r="A50" s="24" t="s">
        <v>73</v>
      </c>
      <c r="B50" s="24" t="s">
        <v>62</v>
      </c>
      <c r="C50" s="24" t="s">
        <v>36</v>
      </c>
      <c r="D50" s="26" t="s">
        <v>7</v>
      </c>
      <c r="E50" s="27">
        <f>E51+E52</f>
        <v>339.3</v>
      </c>
      <c r="F50" s="27">
        <f>F51+F52</f>
        <v>339.3</v>
      </c>
      <c r="G50" s="27">
        <f t="shared" si="11"/>
        <v>100</v>
      </c>
    </row>
    <row r="51" spans="1:7" s="17" customFormat="1" ht="45" x14ac:dyDescent="0.2">
      <c r="A51" s="6" t="s">
        <v>73</v>
      </c>
      <c r="B51" s="6" t="s">
        <v>62</v>
      </c>
      <c r="C51" s="6" t="s">
        <v>2</v>
      </c>
      <c r="D51" s="2" t="s">
        <v>10</v>
      </c>
      <c r="E51" s="3">
        <v>240</v>
      </c>
      <c r="F51" s="3">
        <v>240</v>
      </c>
      <c r="G51" s="8">
        <f t="shared" si="11"/>
        <v>100</v>
      </c>
    </row>
    <row r="52" spans="1:7" ht="30" x14ac:dyDescent="0.2">
      <c r="A52" s="6" t="s">
        <v>73</v>
      </c>
      <c r="B52" s="6" t="s">
        <v>62</v>
      </c>
      <c r="C52" s="6" t="s">
        <v>11</v>
      </c>
      <c r="D52" s="2" t="s">
        <v>12</v>
      </c>
      <c r="E52" s="3">
        <v>99.3</v>
      </c>
      <c r="F52" s="3">
        <v>99.3</v>
      </c>
      <c r="G52" s="8">
        <f t="shared" si="11"/>
        <v>100</v>
      </c>
    </row>
    <row r="53" spans="1:7" s="17" customFormat="1" ht="57" x14ac:dyDescent="0.2">
      <c r="A53" s="24" t="s">
        <v>73</v>
      </c>
      <c r="B53" s="24" t="s">
        <v>63</v>
      </c>
      <c r="C53" s="24" t="s">
        <v>36</v>
      </c>
      <c r="D53" s="26" t="s">
        <v>74</v>
      </c>
      <c r="E53" s="27">
        <f>E54+E55</f>
        <v>461.5</v>
      </c>
      <c r="F53" s="27">
        <f>F54+F55</f>
        <v>237</v>
      </c>
      <c r="G53" s="27">
        <f t="shared" si="11"/>
        <v>51.354279523293606</v>
      </c>
    </row>
    <row r="54" spans="1:7" s="17" customFormat="1" ht="45" x14ac:dyDescent="0.2">
      <c r="A54" s="6" t="s">
        <v>73</v>
      </c>
      <c r="B54" s="6" t="s">
        <v>63</v>
      </c>
      <c r="C54" s="6" t="s">
        <v>2</v>
      </c>
      <c r="D54" s="2" t="s">
        <v>10</v>
      </c>
      <c r="E54" s="3">
        <v>205</v>
      </c>
      <c r="F54" s="3">
        <v>205</v>
      </c>
      <c r="G54" s="8">
        <f t="shared" si="11"/>
        <v>100</v>
      </c>
    </row>
    <row r="55" spans="1:7" s="17" customFormat="1" ht="30" x14ac:dyDescent="0.2">
      <c r="A55" s="6" t="s">
        <v>73</v>
      </c>
      <c r="B55" s="6" t="s">
        <v>63</v>
      </c>
      <c r="C55" s="6" t="s">
        <v>11</v>
      </c>
      <c r="D55" s="2" t="s">
        <v>12</v>
      </c>
      <c r="E55" s="3">
        <v>256.5</v>
      </c>
      <c r="F55" s="3">
        <v>32</v>
      </c>
      <c r="G55" s="8">
        <f t="shared" si="11"/>
        <v>12.475633528265107</v>
      </c>
    </row>
    <row r="56" spans="1:7" ht="57" x14ac:dyDescent="0.2">
      <c r="A56" s="24" t="s">
        <v>73</v>
      </c>
      <c r="B56" s="24" t="s">
        <v>64</v>
      </c>
      <c r="C56" s="24" t="s">
        <v>36</v>
      </c>
      <c r="D56" s="26" t="s">
        <v>35</v>
      </c>
      <c r="E56" s="27">
        <f>E57</f>
        <v>10</v>
      </c>
      <c r="F56" s="27">
        <f>F57</f>
        <v>10</v>
      </c>
      <c r="G56" s="27">
        <f t="shared" si="11"/>
        <v>100</v>
      </c>
    </row>
    <row r="57" spans="1:7" ht="45" x14ac:dyDescent="0.2">
      <c r="A57" s="6" t="s">
        <v>73</v>
      </c>
      <c r="B57" s="6" t="s">
        <v>64</v>
      </c>
      <c r="C57" s="6" t="s">
        <v>2</v>
      </c>
      <c r="D57" s="2" t="s">
        <v>10</v>
      </c>
      <c r="E57" s="3">
        <v>10</v>
      </c>
      <c r="F57" s="3">
        <v>10</v>
      </c>
      <c r="G57" s="8">
        <f t="shared" si="11"/>
        <v>100</v>
      </c>
    </row>
    <row r="58" spans="1:7" ht="14.25" x14ac:dyDescent="0.2">
      <c r="A58" s="24" t="s">
        <v>73</v>
      </c>
      <c r="B58" s="24" t="s">
        <v>66</v>
      </c>
      <c r="C58" s="24" t="s">
        <v>36</v>
      </c>
      <c r="D58" s="26" t="s">
        <v>6</v>
      </c>
      <c r="E58" s="27">
        <f>E59</f>
        <v>900.7</v>
      </c>
      <c r="F58" s="27">
        <f>F59</f>
        <v>900.7</v>
      </c>
      <c r="G58" s="27">
        <f t="shared" si="11"/>
        <v>100</v>
      </c>
    </row>
    <row r="59" spans="1:7" ht="30" x14ac:dyDescent="0.2">
      <c r="A59" s="6" t="s">
        <v>73</v>
      </c>
      <c r="B59" s="6" t="s">
        <v>66</v>
      </c>
      <c r="C59" s="6" t="s">
        <v>11</v>
      </c>
      <c r="D59" s="2" t="s">
        <v>12</v>
      </c>
      <c r="E59" s="3">
        <v>900.7</v>
      </c>
      <c r="F59" s="3">
        <v>900.7</v>
      </c>
      <c r="G59" s="8">
        <f t="shared" si="11"/>
        <v>100</v>
      </c>
    </row>
    <row r="60" spans="1:7" ht="57" x14ac:dyDescent="0.2">
      <c r="A60" s="19" t="s">
        <v>75</v>
      </c>
      <c r="B60" s="19"/>
      <c r="C60" s="19" t="s">
        <v>36</v>
      </c>
      <c r="D60" s="23" t="s">
        <v>49</v>
      </c>
      <c r="E60" s="22">
        <f>E61+E63</f>
        <v>6452</v>
      </c>
      <c r="F60" s="22">
        <f>F61+F63</f>
        <v>6418.5</v>
      </c>
      <c r="G60" s="22">
        <f t="shared" si="11"/>
        <v>99.480781153130806</v>
      </c>
    </row>
    <row r="61" spans="1:7" ht="71.25" x14ac:dyDescent="0.2">
      <c r="A61" s="24" t="s">
        <v>75</v>
      </c>
      <c r="B61" s="24" t="s">
        <v>62</v>
      </c>
      <c r="C61" s="24" t="s">
        <v>36</v>
      </c>
      <c r="D61" s="26" t="s">
        <v>0</v>
      </c>
      <c r="E61" s="27">
        <f>E62</f>
        <v>3269</v>
      </c>
      <c r="F61" s="27">
        <f>F62</f>
        <v>3269</v>
      </c>
      <c r="G61" s="27">
        <f t="shared" si="11"/>
        <v>100</v>
      </c>
    </row>
    <row r="62" spans="1:7" ht="30" x14ac:dyDescent="0.2">
      <c r="A62" s="6" t="s">
        <v>75</v>
      </c>
      <c r="B62" s="6" t="s">
        <v>62</v>
      </c>
      <c r="C62" s="6" t="s">
        <v>11</v>
      </c>
      <c r="D62" s="2" t="s">
        <v>12</v>
      </c>
      <c r="E62" s="3">
        <v>3269</v>
      </c>
      <c r="F62" s="3">
        <v>3269</v>
      </c>
      <c r="G62" s="8">
        <f>F62*100/E62</f>
        <v>100</v>
      </c>
    </row>
    <row r="63" spans="1:7" ht="28.5" x14ac:dyDescent="0.2">
      <c r="A63" s="24" t="s">
        <v>75</v>
      </c>
      <c r="B63" s="24" t="s">
        <v>64</v>
      </c>
      <c r="C63" s="30"/>
      <c r="D63" s="26" t="s">
        <v>76</v>
      </c>
      <c r="E63" s="31">
        <f>E64+E65+E66</f>
        <v>3183</v>
      </c>
      <c r="F63" s="31">
        <f>F64+F65+F66</f>
        <v>3149.5</v>
      </c>
      <c r="G63" s="27">
        <f t="shared" ref="G63:G68" si="12">F63*100/E63</f>
        <v>98.947533773169965</v>
      </c>
    </row>
    <row r="64" spans="1:7" s="17" customFormat="1" ht="45" x14ac:dyDescent="0.2">
      <c r="A64" s="6" t="s">
        <v>75</v>
      </c>
      <c r="B64" s="6" t="s">
        <v>64</v>
      </c>
      <c r="C64" s="6" t="s">
        <v>2</v>
      </c>
      <c r="D64" s="2" t="s">
        <v>10</v>
      </c>
      <c r="E64" s="3">
        <v>2962</v>
      </c>
      <c r="F64" s="3">
        <v>2942.1</v>
      </c>
      <c r="G64" s="3">
        <f t="shared" si="12"/>
        <v>99.328156650911552</v>
      </c>
    </row>
    <row r="65" spans="1:8" s="17" customFormat="1" ht="60" x14ac:dyDescent="0.2">
      <c r="A65" s="6" t="s">
        <v>75</v>
      </c>
      <c r="B65" s="6" t="s">
        <v>64</v>
      </c>
      <c r="C65" s="6" t="s">
        <v>14</v>
      </c>
      <c r="D65" s="2" t="s">
        <v>15</v>
      </c>
      <c r="E65" s="3">
        <v>198</v>
      </c>
      <c r="F65" s="3">
        <v>189.4</v>
      </c>
      <c r="G65" s="3">
        <f t="shared" si="12"/>
        <v>95.656565656565661</v>
      </c>
    </row>
    <row r="66" spans="1:8" ht="30" x14ac:dyDescent="0.2">
      <c r="A66" s="6" t="s">
        <v>75</v>
      </c>
      <c r="B66" s="6" t="s">
        <v>64</v>
      </c>
      <c r="C66" s="6" t="s">
        <v>11</v>
      </c>
      <c r="D66" s="2" t="s">
        <v>12</v>
      </c>
      <c r="E66" s="3">
        <v>23</v>
      </c>
      <c r="F66" s="3">
        <v>18</v>
      </c>
      <c r="G66" s="3">
        <f t="shared" si="12"/>
        <v>78.260869565217391</v>
      </c>
    </row>
    <row r="67" spans="1:8" ht="85.5" x14ac:dyDescent="0.2">
      <c r="A67" s="19" t="s">
        <v>77</v>
      </c>
      <c r="B67" s="19"/>
      <c r="C67" s="19" t="s">
        <v>36</v>
      </c>
      <c r="D67" s="23" t="s">
        <v>50</v>
      </c>
      <c r="E67" s="22">
        <f>E68+E71</f>
        <v>2434.3000000000002</v>
      </c>
      <c r="F67" s="22">
        <f>F68+F71</f>
        <v>2376.1000000000004</v>
      </c>
      <c r="G67" s="22">
        <f t="shared" si="12"/>
        <v>97.609168960276065</v>
      </c>
    </row>
    <row r="68" spans="1:8" ht="57" x14ac:dyDescent="0.2">
      <c r="A68" s="24" t="s">
        <v>77</v>
      </c>
      <c r="B68" s="24" t="s">
        <v>62</v>
      </c>
      <c r="C68" s="24" t="s">
        <v>36</v>
      </c>
      <c r="D68" s="26" t="s">
        <v>22</v>
      </c>
      <c r="E68" s="27">
        <f>E69+E70</f>
        <v>603.20000000000005</v>
      </c>
      <c r="F68" s="27">
        <f>F69+F70</f>
        <v>549.20000000000005</v>
      </c>
      <c r="G68" s="27">
        <f t="shared" si="12"/>
        <v>91.047745358090197</v>
      </c>
    </row>
    <row r="69" spans="1:8" s="11" customFormat="1" ht="45" x14ac:dyDescent="0.2">
      <c r="A69" s="5" t="s">
        <v>41</v>
      </c>
      <c r="B69" s="6" t="s">
        <v>62</v>
      </c>
      <c r="C69" s="5" t="s">
        <v>24</v>
      </c>
      <c r="D69" s="2" t="s">
        <v>29</v>
      </c>
      <c r="E69" s="3">
        <v>355</v>
      </c>
      <c r="F69" s="3">
        <v>301</v>
      </c>
      <c r="G69" s="8">
        <f t="shared" ref="G69:G70" si="13">F69*100/E69</f>
        <v>84.788732394366193</v>
      </c>
    </row>
    <row r="70" spans="1:8" ht="30" x14ac:dyDescent="0.2">
      <c r="A70" s="6" t="s">
        <v>41</v>
      </c>
      <c r="B70" s="6" t="s">
        <v>62</v>
      </c>
      <c r="C70" s="6" t="s">
        <v>11</v>
      </c>
      <c r="D70" s="2" t="s">
        <v>12</v>
      </c>
      <c r="E70" s="3">
        <v>248.2</v>
      </c>
      <c r="F70" s="3">
        <v>248.2</v>
      </c>
      <c r="G70" s="8">
        <f t="shared" si="13"/>
        <v>100</v>
      </c>
    </row>
    <row r="71" spans="1:8" ht="14.25" x14ac:dyDescent="0.2">
      <c r="A71" s="24" t="s">
        <v>77</v>
      </c>
      <c r="B71" s="24" t="s">
        <v>66</v>
      </c>
      <c r="C71" s="24" t="s">
        <v>36</v>
      </c>
      <c r="D71" s="26" t="s">
        <v>6</v>
      </c>
      <c r="E71" s="27">
        <f>E72</f>
        <v>1831.1</v>
      </c>
      <c r="F71" s="27">
        <f>F72</f>
        <v>1826.9</v>
      </c>
      <c r="G71" s="27">
        <f t="shared" ref="G71:G74" si="14">F71*100/E71</f>
        <v>99.770629676150946</v>
      </c>
    </row>
    <row r="72" spans="1:8" ht="45" x14ac:dyDescent="0.2">
      <c r="A72" s="6" t="s">
        <v>77</v>
      </c>
      <c r="B72" s="6" t="s">
        <v>66</v>
      </c>
      <c r="C72" s="6" t="s">
        <v>24</v>
      </c>
      <c r="D72" s="2" t="s">
        <v>29</v>
      </c>
      <c r="E72" s="3">
        <v>1831.1</v>
      </c>
      <c r="F72" s="3">
        <v>1826.9</v>
      </c>
      <c r="G72" s="8">
        <f t="shared" si="14"/>
        <v>99.770629676150946</v>
      </c>
    </row>
    <row r="73" spans="1:8" ht="63" customHeight="1" x14ac:dyDescent="0.2">
      <c r="A73" s="19" t="s">
        <v>78</v>
      </c>
      <c r="B73" s="19"/>
      <c r="C73" s="19" t="s">
        <v>36</v>
      </c>
      <c r="D73" s="23" t="s">
        <v>51</v>
      </c>
      <c r="E73" s="22">
        <f>E74+E78+E80</f>
        <v>18409</v>
      </c>
      <c r="F73" s="22">
        <f>F74+F78+F80</f>
        <v>17784</v>
      </c>
      <c r="G73" s="22">
        <f t="shared" si="14"/>
        <v>96.604921505785214</v>
      </c>
      <c r="H73" s="15"/>
    </row>
    <row r="74" spans="1:8" ht="57" x14ac:dyDescent="0.2">
      <c r="A74" s="24" t="s">
        <v>78</v>
      </c>
      <c r="B74" s="24" t="s">
        <v>62</v>
      </c>
      <c r="C74" s="24" t="s">
        <v>36</v>
      </c>
      <c r="D74" s="26" t="s">
        <v>5</v>
      </c>
      <c r="E74" s="27">
        <f>E75+E76+E77</f>
        <v>4519.7000000000007</v>
      </c>
      <c r="F74" s="27">
        <f>F75+F76+F77</f>
        <v>4040.7</v>
      </c>
      <c r="G74" s="27">
        <f t="shared" si="14"/>
        <v>89.401951456955089</v>
      </c>
    </row>
    <row r="75" spans="1:8" s="12" customFormat="1" ht="48" customHeight="1" x14ac:dyDescent="0.2">
      <c r="A75" s="6" t="s">
        <v>78</v>
      </c>
      <c r="B75" s="6" t="s">
        <v>62</v>
      </c>
      <c r="C75" s="6" t="s">
        <v>24</v>
      </c>
      <c r="D75" s="2" t="s">
        <v>29</v>
      </c>
      <c r="E75" s="3">
        <v>1069.4000000000001</v>
      </c>
      <c r="F75" s="3">
        <v>1069.3</v>
      </c>
      <c r="G75" s="8">
        <f t="shared" ref="G75:G77" si="15">F75*100/E75</f>
        <v>99.990648962034783</v>
      </c>
    </row>
    <row r="76" spans="1:8" s="17" customFormat="1" ht="63" customHeight="1" x14ac:dyDescent="0.2">
      <c r="A76" s="6" t="s">
        <v>78</v>
      </c>
      <c r="B76" s="6" t="s">
        <v>62</v>
      </c>
      <c r="C76" s="6" t="s">
        <v>14</v>
      </c>
      <c r="D76" s="2" t="s">
        <v>15</v>
      </c>
      <c r="E76" s="3">
        <v>63</v>
      </c>
      <c r="F76" s="3">
        <v>63</v>
      </c>
      <c r="G76" s="8">
        <f t="shared" si="15"/>
        <v>100</v>
      </c>
    </row>
    <row r="77" spans="1:8" ht="30" x14ac:dyDescent="0.2">
      <c r="A77" s="6" t="s">
        <v>78</v>
      </c>
      <c r="B77" s="6" t="s">
        <v>62</v>
      </c>
      <c r="C77" s="6" t="s">
        <v>11</v>
      </c>
      <c r="D77" s="2" t="s">
        <v>12</v>
      </c>
      <c r="E77" s="3">
        <v>3387.3</v>
      </c>
      <c r="F77" s="3">
        <v>2908.4</v>
      </c>
      <c r="G77" s="8">
        <f t="shared" si="15"/>
        <v>85.861895905293295</v>
      </c>
    </row>
    <row r="78" spans="1:8" ht="57" x14ac:dyDescent="0.2">
      <c r="A78" s="24" t="s">
        <v>78</v>
      </c>
      <c r="B78" s="24" t="s">
        <v>64</v>
      </c>
      <c r="C78" s="24" t="s">
        <v>36</v>
      </c>
      <c r="D78" s="26" t="s">
        <v>4</v>
      </c>
      <c r="E78" s="27">
        <f>E79</f>
        <v>2170.8000000000002</v>
      </c>
      <c r="F78" s="27">
        <f>F79</f>
        <v>2170.8000000000002</v>
      </c>
      <c r="G78" s="27">
        <f t="shared" ref="G78" si="16">F78*100/E78</f>
        <v>100</v>
      </c>
    </row>
    <row r="79" spans="1:8" s="12" customFormat="1" ht="30" x14ac:dyDescent="0.2">
      <c r="A79" s="6" t="s">
        <v>78</v>
      </c>
      <c r="B79" s="6" t="s">
        <v>64</v>
      </c>
      <c r="C79" s="6" t="s">
        <v>11</v>
      </c>
      <c r="D79" s="2" t="s">
        <v>12</v>
      </c>
      <c r="E79" s="3">
        <v>2170.8000000000002</v>
      </c>
      <c r="F79" s="3">
        <v>2170.8000000000002</v>
      </c>
      <c r="G79" s="8">
        <f t="shared" ref="G79:G81" si="17">F79*100/E79</f>
        <v>100</v>
      </c>
    </row>
    <row r="80" spans="1:8" ht="14.25" x14ac:dyDescent="0.2">
      <c r="A80" s="24" t="s">
        <v>78</v>
      </c>
      <c r="B80" s="24"/>
      <c r="C80" s="24" t="s">
        <v>36</v>
      </c>
      <c r="D80" s="26" t="s">
        <v>6</v>
      </c>
      <c r="E80" s="27">
        <f>E81</f>
        <v>11718.5</v>
      </c>
      <c r="F80" s="27">
        <f>F81</f>
        <v>11572.5</v>
      </c>
      <c r="G80" s="27">
        <f t="shared" si="17"/>
        <v>98.75410675427743</v>
      </c>
    </row>
    <row r="81" spans="1:7" ht="30" x14ac:dyDescent="0.2">
      <c r="A81" s="6" t="s">
        <v>78</v>
      </c>
      <c r="B81" s="6" t="s">
        <v>66</v>
      </c>
      <c r="C81" s="6" t="s">
        <v>11</v>
      </c>
      <c r="D81" s="2" t="s">
        <v>12</v>
      </c>
      <c r="E81" s="8">
        <v>11718.5</v>
      </c>
      <c r="F81" s="8">
        <v>11572.5</v>
      </c>
      <c r="G81" s="8">
        <f t="shared" si="17"/>
        <v>98.75410675427743</v>
      </c>
    </row>
    <row r="82" spans="1:7" ht="71.25" x14ac:dyDescent="0.2">
      <c r="A82" s="19" t="s">
        <v>79</v>
      </c>
      <c r="B82" s="19"/>
      <c r="C82" s="19" t="s">
        <v>36</v>
      </c>
      <c r="D82" s="23" t="s">
        <v>52</v>
      </c>
      <c r="E82" s="22">
        <f>E83+E85</f>
        <v>10096.1</v>
      </c>
      <c r="F82" s="22">
        <f>F83+F85</f>
        <v>10057.299999999999</v>
      </c>
      <c r="G82" s="22">
        <f t="shared" ref="G82:G88" si="18">F82*100/E82</f>
        <v>99.615693188458891</v>
      </c>
    </row>
    <row r="83" spans="1:7" ht="78" customHeight="1" x14ac:dyDescent="0.2">
      <c r="A83" s="24" t="s">
        <v>79</v>
      </c>
      <c r="B83" s="24" t="s">
        <v>62</v>
      </c>
      <c r="C83" s="24" t="s">
        <v>36</v>
      </c>
      <c r="D83" s="26" t="s">
        <v>17</v>
      </c>
      <c r="E83" s="27">
        <f>E84</f>
        <v>4614.1000000000004</v>
      </c>
      <c r="F83" s="27">
        <f>F84</f>
        <v>4614.1000000000004</v>
      </c>
      <c r="G83" s="27">
        <f t="shared" si="18"/>
        <v>100</v>
      </c>
    </row>
    <row r="84" spans="1:7" ht="49.5" customHeight="1" x14ac:dyDescent="0.2">
      <c r="A84" s="6" t="s">
        <v>79</v>
      </c>
      <c r="B84" s="6" t="s">
        <v>62</v>
      </c>
      <c r="C84" s="6" t="s">
        <v>3</v>
      </c>
      <c r="D84" s="2" t="s">
        <v>25</v>
      </c>
      <c r="E84" s="3">
        <v>4614.1000000000004</v>
      </c>
      <c r="F84" s="3">
        <v>4614.1000000000004</v>
      </c>
      <c r="G84" s="8">
        <f t="shared" si="18"/>
        <v>100</v>
      </c>
    </row>
    <row r="85" spans="1:7" ht="14.25" x14ac:dyDescent="0.2">
      <c r="A85" s="24" t="s">
        <v>79</v>
      </c>
      <c r="B85" s="24" t="s">
        <v>66</v>
      </c>
      <c r="C85" s="24" t="s">
        <v>36</v>
      </c>
      <c r="D85" s="26" t="s">
        <v>6</v>
      </c>
      <c r="E85" s="27">
        <f>E86</f>
        <v>5482</v>
      </c>
      <c r="F85" s="27">
        <f>F86</f>
        <v>5443.2</v>
      </c>
      <c r="G85" s="27">
        <f t="shared" si="18"/>
        <v>99.292229113462241</v>
      </c>
    </row>
    <row r="86" spans="1:7" ht="45" x14ac:dyDescent="0.2">
      <c r="A86" s="6" t="s">
        <v>79</v>
      </c>
      <c r="B86" s="6" t="s">
        <v>66</v>
      </c>
      <c r="C86" s="6" t="s">
        <v>3</v>
      </c>
      <c r="D86" s="2" t="s">
        <v>25</v>
      </c>
      <c r="E86" s="3">
        <v>5482</v>
      </c>
      <c r="F86" s="3">
        <v>5443.2</v>
      </c>
      <c r="G86" s="8">
        <f t="shared" si="18"/>
        <v>99.292229113462241</v>
      </c>
    </row>
    <row r="87" spans="1:7" ht="57" x14ac:dyDescent="0.2">
      <c r="A87" s="19" t="s">
        <v>80</v>
      </c>
      <c r="B87" s="19"/>
      <c r="C87" s="19" t="s">
        <v>36</v>
      </c>
      <c r="D87" s="23" t="s">
        <v>18</v>
      </c>
      <c r="E87" s="22">
        <f>E88+E92</f>
        <v>2562.8000000000002</v>
      </c>
      <c r="F87" s="22">
        <f>F88+F92</f>
        <v>1605.3</v>
      </c>
      <c r="G87" s="22">
        <f t="shared" si="18"/>
        <v>62.638520368347116</v>
      </c>
    </row>
    <row r="88" spans="1:7" ht="28.5" x14ac:dyDescent="0.2">
      <c r="A88" s="24" t="s">
        <v>80</v>
      </c>
      <c r="B88" s="24" t="s">
        <v>63</v>
      </c>
      <c r="C88" s="30" t="s">
        <v>36</v>
      </c>
      <c r="D88" s="42" t="s">
        <v>19</v>
      </c>
      <c r="E88" s="31">
        <f>E89+E90+E91</f>
        <v>2000</v>
      </c>
      <c r="F88" s="31">
        <f>F89+F90+F91</f>
        <v>1044.5999999999999</v>
      </c>
      <c r="G88" s="43">
        <f t="shared" si="18"/>
        <v>52.22999999999999</v>
      </c>
    </row>
    <row r="89" spans="1:7" ht="45" x14ac:dyDescent="0.2">
      <c r="A89" s="6" t="s">
        <v>80</v>
      </c>
      <c r="B89" s="6" t="s">
        <v>63</v>
      </c>
      <c r="C89" s="6" t="s">
        <v>3</v>
      </c>
      <c r="D89" s="2" t="s">
        <v>25</v>
      </c>
      <c r="E89" s="3">
        <v>955.4</v>
      </c>
      <c r="F89" s="3">
        <v>0</v>
      </c>
      <c r="G89" s="8">
        <f t="shared" ref="G89:G91" si="19">F89*100/E89</f>
        <v>0</v>
      </c>
    </row>
    <row r="90" spans="1:7" s="12" customFormat="1" ht="45" x14ac:dyDescent="0.2">
      <c r="A90" s="6" t="s">
        <v>80</v>
      </c>
      <c r="B90" s="6" t="s">
        <v>63</v>
      </c>
      <c r="C90" s="5" t="s">
        <v>24</v>
      </c>
      <c r="D90" s="13" t="s">
        <v>29</v>
      </c>
      <c r="E90" s="3">
        <v>137.19999999999999</v>
      </c>
      <c r="F90" s="3">
        <v>137.19999999999999</v>
      </c>
      <c r="G90" s="8">
        <f t="shared" si="19"/>
        <v>100</v>
      </c>
    </row>
    <row r="91" spans="1:7" s="12" customFormat="1" ht="30" x14ac:dyDescent="0.2">
      <c r="A91" s="6" t="s">
        <v>80</v>
      </c>
      <c r="B91" s="6" t="s">
        <v>63</v>
      </c>
      <c r="C91" s="5" t="s">
        <v>11</v>
      </c>
      <c r="D91" s="13" t="s">
        <v>12</v>
      </c>
      <c r="E91" s="3">
        <v>907.4</v>
      </c>
      <c r="F91" s="3">
        <v>907.4</v>
      </c>
      <c r="G91" s="8">
        <f t="shared" si="19"/>
        <v>100</v>
      </c>
    </row>
    <row r="92" spans="1:7" ht="42.75" x14ac:dyDescent="0.2">
      <c r="A92" s="30" t="s">
        <v>23</v>
      </c>
      <c r="B92" s="30"/>
      <c r="C92" s="30" t="s">
        <v>36</v>
      </c>
      <c r="D92" s="42" t="s">
        <v>42</v>
      </c>
      <c r="E92" s="31">
        <f>E93</f>
        <v>562.79999999999995</v>
      </c>
      <c r="F92" s="31">
        <f>F93</f>
        <v>560.70000000000005</v>
      </c>
      <c r="G92" s="43">
        <f>F92*100/E92</f>
        <v>99.626865671641809</v>
      </c>
    </row>
    <row r="93" spans="1:7" ht="30" x14ac:dyDescent="0.2">
      <c r="A93" s="5" t="s">
        <v>23</v>
      </c>
      <c r="B93" s="5"/>
      <c r="C93" s="6" t="s">
        <v>21</v>
      </c>
      <c r="D93" s="7" t="s">
        <v>20</v>
      </c>
      <c r="E93" s="3">
        <v>562.79999999999995</v>
      </c>
      <c r="F93" s="3">
        <v>560.70000000000005</v>
      </c>
      <c r="G93" s="8">
        <f>F93*100/E93</f>
        <v>99.626865671641809</v>
      </c>
    </row>
    <row r="94" spans="1:7" x14ac:dyDescent="0.2">
      <c r="A94" s="4" t="s">
        <v>36</v>
      </c>
      <c r="B94" s="4"/>
      <c r="E94">
        <v>196376.1</v>
      </c>
      <c r="F94">
        <v>193808.2</v>
      </c>
      <c r="G94" s="44">
        <f>F94*100/E94</f>
        <v>98.692356147209352</v>
      </c>
    </row>
    <row r="95" spans="1:7" x14ac:dyDescent="0.2">
      <c r="A95" s="49"/>
      <c r="B95" s="49"/>
      <c r="C95" s="49"/>
      <c r="D95" s="49"/>
    </row>
  </sheetData>
  <autoFilter ref="A7:G96"/>
  <mergeCells count="10">
    <mergeCell ref="E1:G1"/>
    <mergeCell ref="B3:B5"/>
    <mergeCell ref="A95:D95"/>
    <mergeCell ref="A3:A5"/>
    <mergeCell ref="C3:C5"/>
    <mergeCell ref="D3:D5"/>
    <mergeCell ref="A2:G2"/>
    <mergeCell ref="E3:E5"/>
    <mergeCell ref="F3:F5"/>
    <mergeCell ref="G3:G5"/>
  </mergeCells>
  <phoneticPr fontId="5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2015-01-21T14:47:51Z</cp:lastPrinted>
  <dcterms:created xsi:type="dcterms:W3CDTF">2006-09-16T00:00:00Z</dcterms:created>
  <dcterms:modified xsi:type="dcterms:W3CDTF">2017-04-21T12:01:56Z</dcterms:modified>
</cp:coreProperties>
</file>