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_FilterDatabase" localSheetId="0" hidden="1">Table1!$A$7:$F$266</definedName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E258" i="1" l="1"/>
  <c r="E221" i="1"/>
  <c r="F177" i="1"/>
  <c r="E171" i="1"/>
  <c r="F263" i="1"/>
  <c r="F261" i="1"/>
  <c r="F260" i="1"/>
  <c r="F259" i="1"/>
  <c r="F256" i="1"/>
  <c r="F254" i="1"/>
  <c r="F251" i="1"/>
  <c r="F247" i="1"/>
  <c r="F245" i="1"/>
  <c r="F243" i="1"/>
  <c r="F241" i="1"/>
  <c r="F238" i="1"/>
  <c r="F236" i="1"/>
  <c r="F234" i="1"/>
  <c r="F231" i="1"/>
  <c r="F229" i="1"/>
  <c r="F227" i="1"/>
  <c r="F225" i="1"/>
  <c r="F223" i="1"/>
  <c r="F222" i="1"/>
  <c r="F220" i="1"/>
  <c r="F219" i="1"/>
  <c r="F217" i="1"/>
  <c r="F213" i="1"/>
  <c r="F210" i="1"/>
  <c r="F209" i="1"/>
  <c r="F207" i="1"/>
  <c r="F203" i="1"/>
  <c r="F200" i="1"/>
  <c r="F198" i="1"/>
  <c r="F196" i="1"/>
  <c r="F193" i="1"/>
  <c r="F189" i="1"/>
  <c r="F186" i="1"/>
  <c r="F183" i="1"/>
  <c r="F181" i="1"/>
  <c r="F174" i="1"/>
  <c r="F172" i="1"/>
  <c r="F170" i="1"/>
  <c r="F168" i="1"/>
  <c r="F165" i="1"/>
  <c r="F163" i="1"/>
  <c r="F161" i="1"/>
  <c r="F160" i="1"/>
  <c r="F159" i="1"/>
  <c r="F156" i="1"/>
  <c r="F155" i="1"/>
  <c r="F153" i="1"/>
  <c r="F151" i="1"/>
  <c r="F150" i="1"/>
  <c r="F146" i="1"/>
  <c r="F143" i="1"/>
  <c r="F141" i="1"/>
  <c r="F139" i="1"/>
  <c r="F137" i="1"/>
  <c r="F135" i="1"/>
  <c r="F132" i="1"/>
  <c r="F128" i="1"/>
  <c r="F126" i="1"/>
  <c r="F124" i="1"/>
  <c r="F122" i="1"/>
  <c r="F120" i="1"/>
  <c r="F117" i="1"/>
  <c r="F115" i="1"/>
  <c r="F111" i="1"/>
  <c r="F109" i="1"/>
  <c r="F107" i="1"/>
  <c r="F104" i="1"/>
  <c r="F101" i="1"/>
  <c r="F98" i="1"/>
  <c r="F96" i="1"/>
  <c r="F94" i="1"/>
  <c r="F91" i="1"/>
  <c r="F89" i="1"/>
  <c r="F87" i="1"/>
  <c r="F85" i="1"/>
  <c r="F83" i="1"/>
  <c r="F81" i="1"/>
  <c r="F79" i="1"/>
  <c r="F77" i="1"/>
  <c r="F75" i="1"/>
  <c r="F73" i="1"/>
  <c r="F71" i="1"/>
  <c r="F67" i="1"/>
  <c r="F65" i="1"/>
  <c r="F63" i="1"/>
  <c r="F60" i="1"/>
  <c r="F58" i="1"/>
  <c r="F55" i="1"/>
  <c r="F53" i="1"/>
  <c r="F51" i="1"/>
  <c r="F49" i="1"/>
  <c r="F47" i="1"/>
  <c r="F45" i="1"/>
  <c r="F43" i="1"/>
  <c r="F41" i="1"/>
  <c r="F39" i="1"/>
  <c r="F37" i="1"/>
  <c r="F35" i="1"/>
  <c r="F33" i="1"/>
  <c r="F31" i="1"/>
  <c r="F29" i="1"/>
  <c r="F27" i="1"/>
  <c r="F25" i="1"/>
  <c r="F23" i="1"/>
  <c r="F20" i="1"/>
  <c r="F18" i="1"/>
  <c r="F16" i="1"/>
  <c r="F14" i="1"/>
  <c r="F12" i="1"/>
  <c r="E149" i="1" l="1"/>
  <c r="D149" i="1"/>
  <c r="F127" i="1"/>
  <c r="E127" i="1"/>
  <c r="D127" i="1"/>
  <c r="F149" i="1" l="1"/>
  <c r="F88" i="1"/>
  <c r="E88" i="1"/>
  <c r="D88" i="1"/>
  <c r="E176" i="1" l="1"/>
  <c r="D176" i="1"/>
  <c r="D175" i="1" s="1"/>
  <c r="E158" i="1"/>
  <c r="E162" i="1"/>
  <c r="D162" i="1"/>
  <c r="D158" i="1"/>
  <c r="E164" i="1"/>
  <c r="D164" i="1"/>
  <c r="F86" i="1"/>
  <c r="E86" i="1"/>
  <c r="D86" i="1"/>
  <c r="E82" i="1"/>
  <c r="D82" i="1"/>
  <c r="F164" i="1" l="1"/>
  <c r="F176" i="1"/>
  <c r="F82" i="1"/>
  <c r="F162" i="1"/>
  <c r="E157" i="1"/>
  <c r="F158" i="1"/>
  <c r="E175" i="1"/>
  <c r="F175" i="1" s="1"/>
  <c r="D157" i="1"/>
  <c r="D258" i="1"/>
  <c r="F235" i="1"/>
  <c r="E235" i="1"/>
  <c r="D235" i="1"/>
  <c r="F237" i="1"/>
  <c r="E237" i="1"/>
  <c r="D237" i="1"/>
  <c r="E228" i="1"/>
  <c r="D228" i="1"/>
  <c r="D221" i="1"/>
  <c r="E218" i="1"/>
  <c r="D218" i="1"/>
  <c r="F157" i="1" l="1"/>
  <c r="F218" i="1"/>
  <c r="F228" i="1"/>
  <c r="E208" i="1"/>
  <c r="D208" i="1"/>
  <c r="F197" i="1"/>
  <c r="E197" i="1"/>
  <c r="D197" i="1"/>
  <c r="F199" i="1"/>
  <c r="E199" i="1"/>
  <c r="D199" i="1"/>
  <c r="E182" i="1"/>
  <c r="D182" i="1"/>
  <c r="D171" i="1"/>
  <c r="F171" i="1" s="1"/>
  <c r="E154" i="1"/>
  <c r="D154" i="1"/>
  <c r="E152" i="1"/>
  <c r="E148" i="1" s="1"/>
  <c r="D152" i="1"/>
  <c r="D148" i="1" s="1"/>
  <c r="E131" i="1"/>
  <c r="D131" i="1"/>
  <c r="D130" i="1" s="1"/>
  <c r="F182" i="1" l="1"/>
  <c r="F208" i="1"/>
  <c r="E130" i="1"/>
  <c r="F130" i="1" s="1"/>
  <c r="F131" i="1"/>
  <c r="F152" i="1"/>
  <c r="F154" i="1"/>
  <c r="E97" i="1"/>
  <c r="D97" i="1"/>
  <c r="F84" i="1"/>
  <c r="E84" i="1"/>
  <c r="D84" i="1"/>
  <c r="F90" i="1"/>
  <c r="E90" i="1"/>
  <c r="D90" i="1"/>
  <c r="E76" i="1"/>
  <c r="D76" i="1"/>
  <c r="F52" i="1"/>
  <c r="E52" i="1"/>
  <c r="D52" i="1"/>
  <c r="F50" i="1"/>
  <c r="E50" i="1"/>
  <c r="D50" i="1"/>
  <c r="F48" i="1"/>
  <c r="E48" i="1"/>
  <c r="D48" i="1"/>
  <c r="F46" i="1"/>
  <c r="E46" i="1"/>
  <c r="D46" i="1"/>
  <c r="F44" i="1"/>
  <c r="E44" i="1"/>
  <c r="D44" i="1"/>
  <c r="F42" i="1"/>
  <c r="E42" i="1"/>
  <c r="D42" i="1"/>
  <c r="F40" i="1"/>
  <c r="E40" i="1"/>
  <c r="D40" i="1"/>
  <c r="E38" i="1"/>
  <c r="D38" i="1"/>
  <c r="E32" i="1"/>
  <c r="D32" i="1"/>
  <c r="E22" i="1"/>
  <c r="D22" i="1"/>
  <c r="E11" i="1"/>
  <c r="D11" i="1"/>
  <c r="F76" i="1" l="1"/>
  <c r="F11" i="1"/>
  <c r="F32" i="1"/>
  <c r="F38" i="1"/>
  <c r="F97" i="1"/>
  <c r="F22" i="1"/>
  <c r="F54" i="1"/>
  <c r="E34" i="1"/>
  <c r="E36" i="1"/>
  <c r="E54" i="1"/>
  <c r="E24" i="1"/>
  <c r="E26" i="1"/>
  <c r="E28" i="1"/>
  <c r="E30" i="1"/>
  <c r="D26" i="1"/>
  <c r="D34" i="1"/>
  <c r="D36" i="1"/>
  <c r="D54" i="1"/>
  <c r="D24" i="1"/>
  <c r="D28" i="1"/>
  <c r="D30" i="1"/>
  <c r="F244" i="1"/>
  <c r="F246" i="1"/>
  <c r="E240" i="1"/>
  <c r="E242" i="1"/>
  <c r="E244" i="1"/>
  <c r="E246" i="1"/>
  <c r="D240" i="1"/>
  <c r="D242" i="1"/>
  <c r="D244" i="1"/>
  <c r="D246" i="1"/>
  <c r="E216" i="1"/>
  <c r="F221" i="1"/>
  <c r="E224" i="1"/>
  <c r="E226" i="1"/>
  <c r="E230" i="1"/>
  <c r="D216" i="1"/>
  <c r="D224" i="1"/>
  <c r="D226" i="1"/>
  <c r="D230" i="1"/>
  <c r="E202" i="1"/>
  <c r="D202" i="1"/>
  <c r="D201" i="1" s="1"/>
  <c r="F192" i="1"/>
  <c r="E192" i="1"/>
  <c r="E191" i="1" s="1"/>
  <c r="E195" i="1"/>
  <c r="D195" i="1"/>
  <c r="D194" i="1" s="1"/>
  <c r="D192" i="1"/>
  <c r="D191" i="1" s="1"/>
  <c r="E134" i="1"/>
  <c r="E138" i="1"/>
  <c r="E140" i="1"/>
  <c r="E142" i="1"/>
  <c r="E145" i="1"/>
  <c r="D134" i="1"/>
  <c r="D136" i="1"/>
  <c r="D138" i="1"/>
  <c r="D140" i="1"/>
  <c r="D142" i="1"/>
  <c r="D145" i="1"/>
  <c r="D144" i="1" s="1"/>
  <c r="E74" i="1"/>
  <c r="E78" i="1"/>
  <c r="E70" i="1"/>
  <c r="E80" i="1"/>
  <c r="E72" i="1"/>
  <c r="D74" i="1"/>
  <c r="D78" i="1"/>
  <c r="D70" i="1"/>
  <c r="D80" i="1"/>
  <c r="D72" i="1"/>
  <c r="F62" i="1"/>
  <c r="E64" i="1"/>
  <c r="E66" i="1"/>
  <c r="E62" i="1"/>
  <c r="D64" i="1"/>
  <c r="D66" i="1"/>
  <c r="D62" i="1"/>
  <c r="F17" i="1"/>
  <c r="F19" i="1"/>
  <c r="E17" i="1"/>
  <c r="E19" i="1"/>
  <c r="E13" i="1"/>
  <c r="E15" i="1"/>
  <c r="D13" i="1"/>
  <c r="D15" i="1"/>
  <c r="D17" i="1"/>
  <c r="D19" i="1"/>
  <c r="F255" i="1"/>
  <c r="E253" i="1"/>
  <c r="E255" i="1"/>
  <c r="D253" i="1"/>
  <c r="D255" i="1"/>
  <c r="E233" i="1"/>
  <c r="D233" i="1"/>
  <c r="D232" i="1" s="1"/>
  <c r="F173" i="1"/>
  <c r="F250" i="1"/>
  <c r="E57" i="1"/>
  <c r="E59" i="1"/>
  <c r="E93" i="1"/>
  <c r="E95" i="1"/>
  <c r="E100" i="1"/>
  <c r="E106" i="1"/>
  <c r="E108" i="1"/>
  <c r="E110" i="1"/>
  <c r="E103" i="1"/>
  <c r="E114" i="1"/>
  <c r="E116" i="1"/>
  <c r="E125" i="1"/>
  <c r="E119" i="1"/>
  <c r="E121" i="1"/>
  <c r="E123" i="1"/>
  <c r="E173" i="1"/>
  <c r="E167" i="1"/>
  <c r="E169" i="1"/>
  <c r="E180" i="1"/>
  <c r="E185" i="1"/>
  <c r="E188" i="1"/>
  <c r="E206" i="1"/>
  <c r="E212" i="1"/>
  <c r="E250" i="1"/>
  <c r="E249" i="1" s="1"/>
  <c r="F258" i="1"/>
  <c r="E262" i="1"/>
  <c r="D57" i="1"/>
  <c r="D59" i="1"/>
  <c r="D93" i="1"/>
  <c r="D95" i="1"/>
  <c r="D100" i="1"/>
  <c r="D99" i="1" s="1"/>
  <c r="D106" i="1"/>
  <c r="D108" i="1"/>
  <c r="D110" i="1"/>
  <c r="D103" i="1"/>
  <c r="D102" i="1" s="1"/>
  <c r="D114" i="1"/>
  <c r="D116" i="1"/>
  <c r="D125" i="1"/>
  <c r="D119" i="1"/>
  <c r="D121" i="1"/>
  <c r="D123" i="1"/>
  <c r="D173" i="1"/>
  <c r="D167" i="1"/>
  <c r="D169" i="1"/>
  <c r="D180" i="1"/>
  <c r="D179" i="1" s="1"/>
  <c r="D185" i="1"/>
  <c r="D184" i="1" s="1"/>
  <c r="D188" i="1"/>
  <c r="D187" i="1" s="1"/>
  <c r="D206" i="1"/>
  <c r="D205" i="1" s="1"/>
  <c r="D212" i="1"/>
  <c r="D211" i="1" s="1"/>
  <c r="D250" i="1"/>
  <c r="D249" i="1" s="1"/>
  <c r="D262" i="1"/>
  <c r="E215" i="1" l="1"/>
  <c r="D239" i="1"/>
  <c r="E239" i="1"/>
  <c r="F242" i="1"/>
  <c r="D178" i="1"/>
  <c r="E133" i="1"/>
  <c r="D133" i="1"/>
  <c r="D129" i="1" s="1"/>
  <c r="D69" i="1"/>
  <c r="E92" i="1"/>
  <c r="F66" i="1"/>
  <c r="E69" i="1"/>
  <c r="D21" i="1"/>
  <c r="E21" i="1"/>
  <c r="D118" i="1"/>
  <c r="F262" i="1"/>
  <c r="F249" i="1"/>
  <c r="E205" i="1"/>
  <c r="F205" i="1" s="1"/>
  <c r="F206" i="1"/>
  <c r="E184" i="1"/>
  <c r="F184" i="1" s="1"/>
  <c r="F185" i="1"/>
  <c r="E179" i="1"/>
  <c r="F180" i="1"/>
  <c r="F167" i="1"/>
  <c r="F123" i="1"/>
  <c r="F119" i="1"/>
  <c r="F116" i="1"/>
  <c r="E102" i="1"/>
  <c r="F103" i="1"/>
  <c r="F102" i="1" s="1"/>
  <c r="F108" i="1"/>
  <c r="E99" i="1"/>
  <c r="F99" i="1" s="1"/>
  <c r="F100" i="1"/>
  <c r="F93" i="1"/>
  <c r="F57" i="1"/>
  <c r="F13" i="1"/>
  <c r="F64" i="1"/>
  <c r="F80" i="1"/>
  <c r="F78" i="1"/>
  <c r="E144" i="1"/>
  <c r="F144" i="1" s="1"/>
  <c r="F145" i="1"/>
  <c r="F142" i="1"/>
  <c r="F138" i="1"/>
  <c r="F134" i="1"/>
  <c r="E194" i="1"/>
  <c r="F194" i="1" s="1"/>
  <c r="F195" i="1"/>
  <c r="E201" i="1"/>
  <c r="F201" i="1" s="1"/>
  <c r="F202" i="1"/>
  <c r="F226" i="1"/>
  <c r="F30" i="1"/>
  <c r="F26" i="1"/>
  <c r="F34" i="1"/>
  <c r="E211" i="1"/>
  <c r="F211" i="1" s="1"/>
  <c r="F212" i="1"/>
  <c r="E187" i="1"/>
  <c r="F187" i="1" s="1"/>
  <c r="F188" i="1"/>
  <c r="F169" i="1"/>
  <c r="F121" i="1"/>
  <c r="F125" i="1"/>
  <c r="E118" i="1"/>
  <c r="F114" i="1"/>
  <c r="F110" i="1"/>
  <c r="F106" i="1"/>
  <c r="F95" i="1"/>
  <c r="F59" i="1"/>
  <c r="E232" i="1"/>
  <c r="F232" i="1" s="1"/>
  <c r="F233" i="1"/>
  <c r="F253" i="1"/>
  <c r="F15" i="1"/>
  <c r="F72" i="1"/>
  <c r="F70" i="1"/>
  <c r="F74" i="1"/>
  <c r="F140" i="1"/>
  <c r="F136" i="1"/>
  <c r="F230" i="1"/>
  <c r="F224" i="1"/>
  <c r="F216" i="1"/>
  <c r="F240" i="1"/>
  <c r="F28" i="1"/>
  <c r="F24" i="1"/>
  <c r="F36" i="1"/>
  <c r="E113" i="1"/>
  <c r="D257" i="1"/>
  <c r="D56" i="1"/>
  <c r="E257" i="1"/>
  <c r="F257" i="1" s="1"/>
  <c r="E56" i="1"/>
  <c r="F56" i="1" s="1"/>
  <c r="D166" i="1"/>
  <c r="D147" i="1" s="1"/>
  <c r="E166" i="1"/>
  <c r="D92" i="1"/>
  <c r="D215" i="1"/>
  <c r="E204" i="1"/>
  <c r="D204" i="1"/>
  <c r="D190" i="1"/>
  <c r="D61" i="1"/>
  <c r="D113" i="1"/>
  <c r="D252" i="1"/>
  <c r="D248" i="1" s="1"/>
  <c r="E252" i="1"/>
  <c r="D10" i="1"/>
  <c r="E61" i="1"/>
  <c r="E105" i="1"/>
  <c r="E10" i="1"/>
  <c r="D105" i="1"/>
  <c r="E190" i="1" l="1"/>
  <c r="F190" i="1" s="1"/>
  <c r="F10" i="1"/>
  <c r="E129" i="1"/>
  <c r="F204" i="1"/>
  <c r="F191" i="1"/>
  <c r="E112" i="1"/>
  <c r="F118" i="1"/>
  <c r="F179" i="1"/>
  <c r="E178" i="1"/>
  <c r="F178" i="1" s="1"/>
  <c r="F166" i="1"/>
  <c r="F69" i="1"/>
  <c r="F61" i="1"/>
  <c r="F113" i="1"/>
  <c r="E214" i="1"/>
  <c r="F215" i="1"/>
  <c r="F148" i="1"/>
  <c r="F105" i="1"/>
  <c r="E248" i="1"/>
  <c r="F248" i="1" s="1"/>
  <c r="F252" i="1"/>
  <c r="F21" i="1"/>
  <c r="F92" i="1"/>
  <c r="F129" i="1"/>
  <c r="F133" i="1"/>
  <c r="F239" i="1"/>
  <c r="E147" i="1"/>
  <c r="F147" i="1" s="1"/>
  <c r="D214" i="1"/>
  <c r="E68" i="1"/>
  <c r="D9" i="1"/>
  <c r="D112" i="1"/>
  <c r="D68" i="1"/>
  <c r="E9" i="1"/>
  <c r="F112" i="1" l="1"/>
  <c r="F214" i="1"/>
  <c r="F9" i="1"/>
  <c r="F68" i="1"/>
  <c r="E8" i="1"/>
  <c r="D8" i="1"/>
  <c r="F8" i="1" l="1"/>
</calcChain>
</file>

<file path=xl/sharedStrings.xml><?xml version="1.0" encoding="utf-8"?>
<sst xmlns="http://schemas.openxmlformats.org/spreadsheetml/2006/main" count="712" uniqueCount="295">
  <si>
    <t>0122102</t>
  </si>
  <si>
    <t>0122103</t>
  </si>
  <si>
    <t>0122301</t>
  </si>
  <si>
    <t>0900000</t>
  </si>
  <si>
    <t>1000000</t>
  </si>
  <si>
    <t>1010000</t>
  </si>
  <si>
    <t>Расходы на предоставление статистической информации территориальным органом Федеральной службы государственной статистики по Тверской области</t>
  </si>
  <si>
    <t>1090000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</si>
  <si>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</si>
  <si>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Приобретение жилья для детей-сирот и детей, оставшихся без попечения родителей, лиц из числа детей-сирот и детей, оставшихся без попечения родителей за счет средств областного бюджета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</si>
  <si>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3 класса общего пользования регионального или межмуниципального значения в Фировском районе Тверской области</t>
  </si>
  <si>
    <t>Содержание и ремонт автомобильных дорог общего пользования местного значения и сооружений на них Фировского района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</si>
  <si>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(социальных маршрутах) за счет средств местного бюджета</t>
  </si>
  <si>
    <t>Подпрограмма "Обеспечение развития сферы транспорта и дорожного хозяйства"</t>
  </si>
  <si>
    <t>Подпрограмма   "Обеспечение жильем молодых семей"</t>
  </si>
  <si>
    <t>0740000</t>
  </si>
  <si>
    <t>Предоставление субсидии молодым семьям из бюджета муниципального образования «Фировский район» в целях софинансирования расходов на приобретение  (строительство) жилья</t>
  </si>
  <si>
    <t>0744001</t>
  </si>
  <si>
    <t>008</t>
  </si>
  <si>
    <t>001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</si>
  <si>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 Фировского района</t>
  </si>
  <si>
    <t>Проведение ремонтных работ в служебных и административных зданиях и помещениях администрации Фиировского района</t>
  </si>
  <si>
    <t>Приобретение оргтехники, программного лицензионного обеспечения, мебели  и иных основных средств  для обеспечения деятельности администрации Фировского района</t>
  </si>
  <si>
    <t>Назначение и выплата  пенсии за выслугу лет к  трудовой пенсии по старости (инвалидности) муниципальным служащим муниципального образования Фировский район</t>
  </si>
  <si>
    <t>Присвоение звания и выплата установленных доплат Почетным гражданам Фировского района</t>
  </si>
  <si>
    <t>Расходы по оплате членских взносов Совету ассоциаций муниципальных образований Тверской области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</si>
  <si>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</si>
  <si>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</si>
  <si>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Предоставление субсидии на поддержку редакции районной газеты "Коммунар" за счет средств местного бюджета</t>
  </si>
  <si>
    <t>0990000</t>
  </si>
  <si>
    <t>Расходы по центральному аппарату органов местного самоуправления Фировского района (Администрация Фировского района), за исключением расходов на выполнение переданных  государственных полномочий Российской Федерации</t>
  </si>
  <si>
    <t xml:space="preserve"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</si>
  <si>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</si>
  <si>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</si>
  <si>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</si>
  <si>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</si>
  <si>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Расходы местного бюджета Фировского района на предоставление субсидии бюджетным общеобразовательным учреждениям на организацию 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</si>
  <si>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Расходы местного бюджета Фировского района на обеспечение горячего питания в казенных общеобразовательных учреждений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</si>
  <si>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</si>
  <si>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</si>
  <si>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</si>
  <si>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</si>
  <si>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</si>
  <si>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Расходы по центральному аппарату исполнительных органов государственной власти Тверской области, за исключением расходов на выполнение переданных  государственных полномочий Российской Федерации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</si>
  <si>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</si>
  <si>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</si>
  <si>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</si>
  <si>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</si>
  <si>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</si>
  <si>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</si>
  <si>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</si>
  <si>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0530000</t>
  </si>
  <si>
    <t>0600000</t>
  </si>
  <si>
    <t>0610000</t>
  </si>
  <si>
    <t>0611001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</si>
  <si>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</si>
  <si>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</si>
  <si>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</si>
  <si>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</si>
  <si>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</si>
  <si>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Расходы местного бюджета Фировского района на предоставление субсидии бюджетным общеобразовательным учреждениям на финансовое обеспечение муниципального задания на оказание муниципальных услуг (выполнение работ)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</si>
  <si>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</si>
  <si>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</si>
  <si>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</si>
  <si>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</si>
  <si>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Расходы на участие воспитанников муниципального УДОД спортивной направленности в муниципальных соревнованиях по видам спорта</t>
  </si>
  <si>
    <t>Расходы на участие воспитанников муниципального УДОД спортивной направленности в областных и межрайонных соревнованиях</t>
  </si>
  <si>
    <t>Расходы на  приобретение спортивного инвентаря и оборудования</t>
  </si>
  <si>
    <t>9900000</t>
  </si>
  <si>
    <t>9920000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</si>
  <si>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</si>
  <si>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Расходы  на руководство и управление  Финансового управления Администрации Фировского района на выполнение полномочий муниципального образования Фировский район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</si>
  <si>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</si>
  <si>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</si>
  <si>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</si>
  <si>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</si>
  <si>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</si>
  <si>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</si>
  <si>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Оформление схем  расположения земельных участков намкадастровом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</si>
  <si>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</si>
  <si>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</si>
  <si>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</si>
  <si>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0122101</t>
  </si>
  <si>
    <t>0199121</t>
  </si>
  <si>
    <t>ФИНАНСОВОЕ УПРАВЛЕНИЕ АДМИНИСТРАЦИИ ФИРОВСКОГО РАЙОНА</t>
  </si>
  <si>
    <t>0212302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</si>
  <si>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</si>
  <si>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</si>
  <si>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Участие в концертах, фестивалях, конкурсах воспитанников школы искусств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</si>
  <si>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</si>
  <si>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</si>
  <si>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</si>
  <si>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</si>
  <si>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</si>
  <si>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</si>
  <si>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Расходы по аппарату отдела по делам культуры молодежи и спорта Администрации Фировского района на выполнение полномочий муниципального образования "Фировский район"</t>
  </si>
  <si>
    <t xml:space="preserve"> Расходы по бухгалтерии отдела по делам культуры, молодежи и спорта Администрации Фировского района на выполнение полномочий муниципального образования "Фировский район"</t>
  </si>
  <si>
    <t xml:space="preserve"> Расходы по телерадиоканалу Фирово отдела по делам культуры, молодежи и спорта Администрации Фировского района на выполнение полномочий муниципального образования "Фировский район"</t>
  </si>
  <si>
    <t>КОМИТЕТ ПО УПРАВЛЕНИЮ МУНИЦИПАЛЬНОЙ СОБСТВЕННОСТЬЮ И ЗЕМЕЛЬНЫМИ ОТНОШЕНИЯМИ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</si>
  <si>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</si>
  <si>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</si>
  <si>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</si>
  <si>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</si>
  <si>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</si>
  <si>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</si>
  <si>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</si>
  <si>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</si>
  <si>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0310000</t>
  </si>
  <si>
    <t>Расходы местного бюджета Фировского района на  предоставление субсидии бюджетным общеобразовательным учреждениям на обеспечение горячего питания</t>
  </si>
  <si>
    <t xml:space="preserve">Подпрограмма «Обеспечение инновационного характера образования» </t>
  </si>
  <si>
    <t>Финансовое обеспечение проведения муниципальных мероприятий с обучающимися, организации их участия в региональных и всероссийских мероприятиях</t>
  </si>
  <si>
    <t>Финансовое обеспечение проведения районных мероприятий  с участием  педагогической общественности Фировского района</t>
  </si>
  <si>
    <t>Расходы по методическому кабинету отдела образования Администрации Фировского района на выполнение полномочий муниципального образования "Фировский район"</t>
  </si>
  <si>
    <t>Расходы по аппарату отдела образования Администрации Фировского района на выполнение полномочий муниципального образования "Фировский район"</t>
  </si>
  <si>
    <t>Расходы по центральному аппарату органов местного самоуправления (КДН) на финансовое обеспечение реализации переданных государственных полномочий по созданию, исполнению деятельности комиссий по делам несовершеннолетних и защите их прав</t>
  </si>
  <si>
    <t>0200000</t>
  </si>
  <si>
    <t>0210000</t>
  </si>
  <si>
    <t>Подпрограмма  "Сохранение и приумножение культурного потенциала Фировского района"</t>
  </si>
  <si>
    <t>Расходы на комплектование библиотечных фондов из средств местного бюджета</t>
  </si>
  <si>
    <t>0212301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</si>
  <si>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</si>
  <si>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0630000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</si>
  <si>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</si>
  <si>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</si>
  <si>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</si>
  <si>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</si>
  <si>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</si>
  <si>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</si>
  <si>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0810000</t>
  </si>
  <si>
    <t>0890000</t>
  </si>
  <si>
    <t/>
  </si>
  <si>
    <t>КЦСР</t>
  </si>
  <si>
    <t>ППП</t>
  </si>
  <si>
    <t>Наименование</t>
  </si>
  <si>
    <t>ВСЕГО</t>
  </si>
  <si>
    <t>0100000</t>
  </si>
  <si>
    <t>0110000</t>
  </si>
  <si>
    <t>0120000</t>
  </si>
  <si>
    <t>0934001</t>
  </si>
  <si>
    <t>0117601</t>
  </si>
  <si>
    <t>0127602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</si>
  <si>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</si>
  <si>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</si>
  <si>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</si>
  <si>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</si>
  <si>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</si>
  <si>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</si>
  <si>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</si>
  <si>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</si>
  <si>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</si>
  <si>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</si>
  <si>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</si>
  <si>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</si>
  <si>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</si>
  <si>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0461001</t>
  </si>
  <si>
    <t>0461002</t>
  </si>
  <si>
    <t>0471001</t>
  </si>
  <si>
    <t>0537521</t>
  </si>
  <si>
    <t>0531001</t>
  </si>
  <si>
    <t>0631001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</si>
  <si>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</si>
  <si>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</si>
  <si>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</si>
  <si>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</si>
  <si>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</si>
  <si>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</si>
  <si>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</si>
  <si>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</si>
  <si>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</si>
  <si>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0997541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</si>
  <si>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</si>
  <si>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</si>
  <si>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</si>
  <si>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</si>
  <si>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</si>
  <si>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0717511</t>
  </si>
  <si>
    <t>Расходы на обеспечение деятельности Контрольно-ревизионного управления Фировского района</t>
  </si>
  <si>
    <t>0995931</t>
  </si>
  <si>
    <t>0112101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</si>
  <si>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</si>
  <si>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</si>
  <si>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</si>
  <si>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</si>
  <si>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Субвенции по предоставлению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</si>
  <si>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0122104</t>
  </si>
  <si>
    <t>Расходы местного бюджета Фировского района на предоставление субсидии бюджетным общеобразовательным учреждениям в целях осуществления подвоза на иные мероприятия, не относящиеся к учебному процессу</t>
  </si>
  <si>
    <t>Расходы местного бюджета Фировского района на текущую деятельность казенных общеобразовательных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</si>
  <si>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</t>
  </si>
  <si>
    <t>0212101</t>
  </si>
  <si>
    <t>Творчество на профессиональной основе в культурно-досуговых учреждениях</t>
  </si>
  <si>
    <t>Финансовое обеспечение деятельности районного муниципального учреждения культуры "Фировская межпоселенческая центральная библиотека"</t>
  </si>
  <si>
    <t>Финансовое обеспечение деятельностимуниципального учреждения культуры "Фировский районный краеведческий музей"</t>
  </si>
  <si>
    <t>0222301</t>
  </si>
  <si>
    <t>Финансовое обеспечение деятельности муниципального образовательного учреждения дополнительного образования детей "Фировская детская школа искусств"</t>
  </si>
  <si>
    <t>Организация и проведение мероприятий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</si>
  <si>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</si>
  <si>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</si>
  <si>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 Фировского района</t>
  </si>
  <si>
    <t>0322301</t>
  </si>
  <si>
    <t>0511002</t>
  </si>
  <si>
    <t>Техническое обслуживание газопроводов высокого и низкого давления, газового оборудования и сооружений, располорженных на них</t>
  </si>
  <si>
    <t>0750000</t>
  </si>
  <si>
    <t>Подпрограмма "Социальная поддержка ветеранов"</t>
  </si>
  <si>
    <t>0751002</t>
  </si>
  <si>
    <t>Организация и проведение мероприятий, посвященных чествованию ветеранов-юбиляров с 85, 90, и 100 летием</t>
  </si>
  <si>
    <t>1017700</t>
  </si>
  <si>
    <t>Межбюджетные трансферты бюджетам поселений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</si>
  <si>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</si>
  <si>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</si>
  <si>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спорта"на 2015 - 2017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</si>
  <si>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2015 - 2017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</si>
  <si>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</si>
  <si>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</si>
  <si>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2015 - 2017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</si>
  <si>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</si>
  <si>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2015 - 2017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</si>
  <si>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2015 - 2017 годы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</si>
  <si>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</si>
  <si>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</si>
  <si>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0534001</t>
  </si>
  <si>
    <t>Финансовое обеспечение деятельности муниципального образовательного учреждения дополнительного образования детей "Фировская детско-юношеская спортивная школа"</t>
  </si>
  <si>
    <t>0111001</t>
  </si>
  <si>
    <t>Проведение ремонтов зданий и помещений детских дошкольных учреждений, находящихся в муниципальной собственности и приобретение оборудования</t>
  </si>
  <si>
    <t>0121002</t>
  </si>
  <si>
    <t>0122105</t>
  </si>
  <si>
    <t>Организация отдыха детей в каникулярное время в муниципальных бюджетных общеобразовательных учреждениях</t>
  </si>
  <si>
    <t>0122303</t>
  </si>
  <si>
    <t>Организация отдыха детей в каникулярное время в муниципальных казенных общеобразовательных учреждениях</t>
  </si>
  <si>
    <t>0125027</t>
  </si>
  <si>
    <t>Субсидии на реализацию мероприятий государственной программы РФ "Доступная среда" на 2011-2015 годы</t>
  </si>
  <si>
    <t>0125097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</si>
  <si>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</si>
  <si>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0127201</t>
  </si>
  <si>
    <t>Субсидии на организацию обеспечения учащихся начальных классов муниципальных общеобразовательных организаций горячим питанием</t>
  </si>
  <si>
    <t>0127202</t>
  </si>
  <si>
    <t>Субсидии на организацию отдыха детей в каникулярное время</t>
  </si>
  <si>
    <t>0127204</t>
  </si>
  <si>
    <t>0127403</t>
  </si>
  <si>
    <t>0127461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</si>
  <si>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</si>
  <si>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0212102</t>
  </si>
  <si>
    <t>Проведение ремонтов зданий и помещений домов культуры, находящихся в муниципальной собственности и приобретение оборудования</t>
  </si>
  <si>
    <t>0215144</t>
  </si>
  <si>
    <t>0217888</t>
  </si>
  <si>
    <t>Иные межбюджетные трансферты на реализацию мероприятий по обращениям, поступающим к депутатам Законодательного Собрания Тверской области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</si>
  <si>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 - Петербурга</t>
  </si>
  <si>
    <t>0222302</t>
  </si>
  <si>
    <t>Проведение ремонтов зданий и помещений, находящихся в муниципальной собственности и приобретение оборудования в сфере дополнительного образования</t>
  </si>
  <si>
    <t>0430000</t>
  </si>
  <si>
    <t>Подпрограмма "Развитие агропромышленного комплекса в Фировском районе Тверской области"</t>
  </si>
  <si>
    <t>0434002</t>
  </si>
  <si>
    <t>Субсидия на обеспечение жильем лиц, проживающих в сельской местности, в том числе моложых семей и молодых специалистов</t>
  </si>
  <si>
    <t>0514002</t>
  </si>
  <si>
    <t>Субсидии предприятиям жилищно - коммунального хозяйства на возмещение затрат за потребленный природный газ и электроэнергию, используемые для выработки тепловой энергии и за транспортировку газа</t>
  </si>
  <si>
    <t>0516101</t>
  </si>
  <si>
    <t>Бюджетные инвестиции (реконструкция, строительство и.т.д.) в объекты муниципальной собственности за счет средств местного бюджета, в том числе на софинансирование участия в АИП и для получения инвестиционных субсидий</t>
  </si>
  <si>
    <t>0537436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</si>
  <si>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</si>
  <si>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0611002</t>
  </si>
  <si>
    <t>Оборудование противопожарных емкостей для социально - значимых объектов Фировского района</t>
  </si>
  <si>
    <t>0745020</t>
  </si>
  <si>
    <t>0747417</t>
  </si>
  <si>
    <t>0911008</t>
  </si>
  <si>
    <t>Создание многофункциональных центров по предоставлению государственных (муниципальных) услуг на территории Фировского района</t>
  </si>
  <si>
    <t>0937446</t>
  </si>
  <si>
    <t>0937888</t>
  </si>
  <si>
    <t>Субсидии на поддержку редакций районных и городских газет</t>
  </si>
  <si>
    <t>Проведение ремонтов зданий и помещений</t>
  </si>
  <si>
    <t>0212303</t>
  </si>
  <si>
    <t>Проведение ремонтов зданий и помещений библиотек, находящихся в муниципальной собственности и приобретение оборудования</t>
  </si>
  <si>
    <t>0215190</t>
  </si>
  <si>
    <t>Иные межбюджетные трансферты на государственную поддержку (грант) комплексного развития региональных и муниципальных учреждений культуры</t>
  </si>
  <si>
    <t>0520000</t>
  </si>
  <si>
    <t>0521001</t>
  </si>
  <si>
    <t>0522301</t>
  </si>
  <si>
    <t>Содержание муниципальных казенных учреждений Фировского района в сфере энергосбережения и повышения энергетической эффективности</t>
  </si>
  <si>
    <t>Подпрограмма "Обеспечение энергосбережения и повышение энергетической эффективности"</t>
  </si>
  <si>
    <t>Выполнение работ по замене ламп накаливания на энергосберегающие в административных зданиях</t>
  </si>
  <si>
    <t>0522201</t>
  </si>
  <si>
    <t>Предоставление субсидий муниципальным учреждениям на иные цели в сфере энергосбережения и повышение энергетической эффективности</t>
  </si>
  <si>
    <t>0540000</t>
  </si>
  <si>
    <t>Подпрограмма "Разработка проекта планировки и проекта межевания территории"</t>
  </si>
  <si>
    <t>0541002</t>
  </si>
  <si>
    <t>Выполнение работ по разработке и изготовлению схемы размещения рекламных конструкций в муниципальном образовании Фировский район</t>
  </si>
  <si>
    <t>Изготовление агит - материалов антинаркотической направленности и здоровому образу жизни</t>
  </si>
  <si>
    <t>0217410</t>
  </si>
  <si>
    <t>Укрепление материально - технической базы муниципальных учреждений культуры Тверской области</t>
  </si>
  <si>
    <t>0327413</t>
  </si>
  <si>
    <t>Субсидии на укрепление материально - технической базы муниципальных детских юношеских спортивных школ</t>
  </si>
  <si>
    <t xml:space="preserve">Исполнение бюджета муниципального образования Фировский район по расходам в соответствии с целевыми статьями (муниципальными программами муниципального образования Фировский район Тверской области и непрограммным направлениям деятельности) и главными распорядителями средств  бюджета муниципального образования Фировский район Тверской области за 2015 год </t>
  </si>
  <si>
    <t>Наименование показателя</t>
  </si>
  <si>
    <t>Утверждено решением о бюджете</t>
  </si>
  <si>
    <t>Кассовое исполнение</t>
  </si>
  <si>
    <t>% исполнения</t>
  </si>
  <si>
    <t>Приложение №6
к решению Собрания депутатов Фировского района Тверской области от 21.04.2016 года № 75
"Об исполнении бюджета муниципального образования Фировский район за 2015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</si>
</sst>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92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4" fillId="4" borderId="0" xfId="0" applyFont="1" applyFill="1" applyAlignment="1">
      <alignment vertical="top" wrapText="1"/>
    </xf>
    <xf numFmtId="0" fontId="6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4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vertical="top" wrapText="1"/>
    </xf>
    <xf numFmtId="0" fontId="1" fillId="5" borderId="1" xfId="0" applyNumberFormat="1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7" borderId="1" xfId="0" applyFont="1" applyFill="1" applyBorder="1" applyAlignment="1">
      <alignment horizontal="center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vertical="top" wrapText="1"/>
    </xf>
    <xf numFmtId="164" fontId="4" fillId="7" borderId="1" xfId="0" applyNumberFormat="1" applyFont="1" applyFill="1" applyBorder="1" applyAlignment="1">
      <alignment vertical="top" wrapText="1"/>
    </xf>
    <xf numFmtId="49" fontId="1" fillId="7" borderId="1" xfId="0" applyNumberFormat="1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vertical="top" wrapText="1"/>
    </xf>
    <xf numFmtId="164" fontId="1" fillId="7" borderId="1" xfId="0" applyNumberFormat="1" applyFont="1" applyFill="1" applyBorder="1" applyAlignment="1">
      <alignment vertical="top" wrapText="1"/>
    </xf>
    <xf numFmtId="49" fontId="4" fillId="8" borderId="1" xfId="0" applyNumberFormat="1" applyFont="1" applyFill="1" applyBorder="1" applyAlignment="1">
      <alignment horizontal="center" vertical="top" wrapText="1"/>
    </xf>
    <xf numFmtId="49" fontId="1" fillId="8" borderId="1" xfId="0" applyNumberFormat="1" applyFont="1" applyFill="1" applyBorder="1" applyAlignment="1">
      <alignment horizontal="center" vertical="top" wrapText="1"/>
    </xf>
    <xf numFmtId="164" fontId="1" fillId="8" borderId="1" xfId="0" applyNumberFormat="1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2" fillId="9" borderId="1" xfId="0" applyNumberFormat="1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vertical="top" wrapText="1"/>
    </xf>
    <xf numFmtId="164" fontId="2" fillId="9" borderId="1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9" fontId="4" fillId="10" borderId="1" xfId="0" applyNumberFormat="1" applyFont="1" applyFill="1" applyBorder="1" applyAlignment="1">
      <alignment horizontal="center" vertical="top" wrapText="1"/>
    </xf>
    <xf numFmtId="49" fontId="1" fillId="10" borderId="1" xfId="0" applyNumberFormat="1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vertical="top" wrapText="1"/>
    </xf>
    <xf numFmtId="164" fontId="1" fillId="10" borderId="1" xfId="0" applyNumberFormat="1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164" fontId="1" fillId="11" borderId="1" xfId="0" applyNumberFormat="1" applyFont="1" applyFill="1" applyBorder="1" applyAlignment="1">
      <alignment vertical="top" wrapText="1"/>
    </xf>
    <xf numFmtId="49" fontId="1" fillId="11" borderId="1" xfId="0" applyNumberFormat="1" applyFont="1" applyFill="1" applyBorder="1" applyAlignment="1">
      <alignment horizontal="center" vertical="top" wrapText="1"/>
    </xf>
    <xf numFmtId="0" fontId="1" fillId="11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6" fillId="12" borderId="1" xfId="0" applyFont="1" applyFill="1" applyBorder="1" applyAlignment="1">
      <alignment vertical="top" wrapText="1"/>
    </xf>
    <xf numFmtId="49" fontId="2" fillId="12" borderId="1" xfId="0" applyNumberFormat="1" applyFont="1" applyFill="1" applyBorder="1" applyAlignment="1">
      <alignment horizontal="center" vertical="top" wrapText="1"/>
    </xf>
    <xf numFmtId="0" fontId="2" fillId="12" borderId="1" xfId="0" applyFont="1" applyFill="1" applyBorder="1" applyAlignment="1">
      <alignment vertical="top" wrapText="1"/>
    </xf>
    <xf numFmtId="164" fontId="2" fillId="12" borderId="1" xfId="0" applyNumberFormat="1" applyFont="1" applyFill="1" applyBorder="1" applyAlignment="1">
      <alignment vertical="top" wrapText="1"/>
    </xf>
    <xf numFmtId="0" fontId="1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9" fontId="1" fillId="11" borderId="1" xfId="0" applyNumberFormat="1" applyFont="1" applyFill="1" applyBorder="1" applyAlignment="1">
      <alignment horizontal="left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ABF8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5"/>
  <sheetViews>
    <sheetView tabSelected="1" workbookViewId="0">
      <selection activeCell="I1" sqref="I1"/>
    </sheetView>
  </sheetViews>
  <sheetFormatPr defaultRowHeight="12.75" x14ac:dyDescent="0.2"/>
  <cols>
    <col min="1" max="1" width="13.5" customWidth="1"/>
    <col min="2" max="2" width="7.83203125" customWidth="1"/>
    <col min="3" max="3" width="51.6640625" customWidth="1"/>
    <col min="4" max="6" width="15.83203125" customWidth="1"/>
  </cols>
  <sheetData>
    <row r="1" spans="1:8" ht="75.75" customHeight="1" x14ac:dyDescent="0.2">
      <c r="A1" s="87" t="s">
        <v>294</v>
      </c>
      <c r="B1" s="87"/>
      <c r="C1" s="87"/>
      <c r="D1" s="87"/>
      <c r="E1" s="87"/>
      <c r="F1" s="87"/>
    </row>
    <row r="2" spans="1:8" ht="113.25" customHeight="1" x14ac:dyDescent="0.2">
      <c r="A2" s="90" t="s">
        <v>289</v>
      </c>
      <c r="B2" s="90"/>
      <c r="C2" s="90"/>
      <c r="D2" s="90"/>
      <c r="E2" s="90"/>
      <c r="F2" s="90"/>
    </row>
    <row r="3" spans="1:8" ht="41.25" customHeight="1" x14ac:dyDescent="0.2">
      <c r="A3" s="88" t="s">
        <v>131</v>
      </c>
      <c r="B3" s="88" t="s">
        <v>132</v>
      </c>
      <c r="C3" s="89" t="s">
        <v>290</v>
      </c>
      <c r="D3" s="91" t="s">
        <v>291</v>
      </c>
      <c r="E3" s="91" t="s">
        <v>292</v>
      </c>
      <c r="F3" s="91" t="s">
        <v>293</v>
      </c>
    </row>
    <row r="4" spans="1:8" ht="19.7" customHeight="1" x14ac:dyDescent="0.2">
      <c r="A4" s="88" t="s">
        <v>130</v>
      </c>
      <c r="B4" s="88" t="s">
        <v>130</v>
      </c>
      <c r="C4" s="89" t="s">
        <v>130</v>
      </c>
      <c r="D4" s="91"/>
      <c r="E4" s="91"/>
      <c r="F4" s="91"/>
    </row>
    <row r="5" spans="1:8" ht="28.35" customHeight="1" x14ac:dyDescent="0.2">
      <c r="A5" s="88" t="s">
        <v>131</v>
      </c>
      <c r="B5" s="88" t="s">
        <v>130</v>
      </c>
      <c r="C5" s="89" t="s">
        <v>133</v>
      </c>
      <c r="D5" s="91"/>
      <c r="E5" s="91"/>
      <c r="F5" s="91"/>
    </row>
    <row r="6" spans="1:8" ht="18" customHeight="1" x14ac:dyDescent="0.2">
      <c r="A6" s="1">
        <v>1</v>
      </c>
      <c r="B6" s="1">
        <v>2</v>
      </c>
      <c r="C6" s="1">
        <v>3</v>
      </c>
      <c r="D6" s="85">
        <v>4</v>
      </c>
      <c r="E6" s="85">
        <v>5</v>
      </c>
      <c r="F6" s="85">
        <v>6</v>
      </c>
    </row>
    <row r="7" spans="1:8" ht="18" customHeight="1" x14ac:dyDescent="0.2">
      <c r="A7" s="1"/>
      <c r="B7" s="1"/>
      <c r="C7" s="1"/>
      <c r="D7" s="1"/>
      <c r="E7" s="1"/>
      <c r="F7" s="1"/>
    </row>
    <row r="8" spans="1:8" ht="14.25" x14ac:dyDescent="0.2">
      <c r="A8" s="35" t="s">
        <v>130</v>
      </c>
      <c r="B8" s="36" t="s">
        <v>130</v>
      </c>
      <c r="C8" s="37" t="s">
        <v>134</v>
      </c>
      <c r="D8" s="38">
        <f>D9+D68+D112+D129+D147+D178+D190+D204+D214+D248+D257</f>
        <v>181249.20000000004</v>
      </c>
      <c r="E8" s="38">
        <f>E9+E68+E112+E129+E147+E178+E190+E204+E214+E248+E257</f>
        <v>177368.2</v>
      </c>
      <c r="F8" s="38">
        <f t="shared" ref="F8:F16" si="0">E8*100/D8</f>
        <v>97.858749169651489</v>
      </c>
    </row>
    <row r="9" spans="1:8" ht="71.25" x14ac:dyDescent="0.2">
      <c r="A9" s="11" t="s">
        <v>135</v>
      </c>
      <c r="B9" s="12" t="s">
        <v>130</v>
      </c>
      <c r="C9" s="23" t="s">
        <v>207</v>
      </c>
      <c r="D9" s="14">
        <f>D10+D21+D56+D61</f>
        <v>115054.90000000002</v>
      </c>
      <c r="E9" s="14">
        <f>E10+E21+E56+E61</f>
        <v>113334.90000000001</v>
      </c>
      <c r="F9" s="14">
        <f t="shared" si="0"/>
        <v>98.505061496728928</v>
      </c>
    </row>
    <row r="10" spans="1:8" ht="33.75" customHeight="1" x14ac:dyDescent="0.2">
      <c r="A10" s="7" t="s">
        <v>136</v>
      </c>
      <c r="B10" s="10" t="s">
        <v>130</v>
      </c>
      <c r="C10" s="8" t="s">
        <v>55</v>
      </c>
      <c r="D10" s="9">
        <f>D17+D19+D13+D15+D11</f>
        <v>30678.600000000002</v>
      </c>
      <c r="E10" s="9">
        <f t="shared" ref="E10" si="1">E17+E19+E13+E15+E11</f>
        <v>30329.700000000004</v>
      </c>
      <c r="F10" s="9">
        <f t="shared" si="0"/>
        <v>98.862725156949807</v>
      </c>
      <c r="H10" s="41"/>
    </row>
    <row r="11" spans="1:8" s="48" customFormat="1" ht="63.75" customHeight="1" x14ac:dyDescent="0.2">
      <c r="A11" s="51" t="s">
        <v>221</v>
      </c>
      <c r="B11" s="50"/>
      <c r="C11" s="52" t="s">
        <v>222</v>
      </c>
      <c r="D11" s="53">
        <f>D12</f>
        <v>1422.2</v>
      </c>
      <c r="E11" s="53">
        <f t="shared" ref="E11" si="2">E12</f>
        <v>1422.2</v>
      </c>
      <c r="F11" s="53">
        <f t="shared" si="0"/>
        <v>100</v>
      </c>
      <c r="H11" s="41"/>
    </row>
    <row r="12" spans="1:8" s="48" customFormat="1" ht="47.25" customHeight="1" x14ac:dyDescent="0.2">
      <c r="A12" s="5" t="s">
        <v>221</v>
      </c>
      <c r="B12" s="6" t="s">
        <v>18</v>
      </c>
      <c r="C12" s="2" t="s">
        <v>57</v>
      </c>
      <c r="D12" s="34">
        <v>1422.2</v>
      </c>
      <c r="E12" s="34">
        <v>1422.2</v>
      </c>
      <c r="F12" s="34">
        <f t="shared" si="0"/>
        <v>100</v>
      </c>
      <c r="H12" s="41"/>
    </row>
    <row r="13" spans="1:8" ht="62.25" customHeight="1" x14ac:dyDescent="0.2">
      <c r="A13" s="15" t="s">
        <v>178</v>
      </c>
      <c r="B13" s="15"/>
      <c r="C13" s="16" t="s">
        <v>179</v>
      </c>
      <c r="D13" s="17">
        <f>D14</f>
        <v>10043.799999999999</v>
      </c>
      <c r="E13" s="17">
        <f>E14</f>
        <v>9997.1</v>
      </c>
      <c r="F13" s="53">
        <f t="shared" si="0"/>
        <v>99.535036539955001</v>
      </c>
    </row>
    <row r="14" spans="1:8" ht="49.5" customHeight="1" x14ac:dyDescent="0.2">
      <c r="A14" s="6" t="s">
        <v>178</v>
      </c>
      <c r="B14" s="6" t="s">
        <v>18</v>
      </c>
      <c r="C14" s="2" t="s">
        <v>57</v>
      </c>
      <c r="D14" s="3">
        <v>10043.799999999999</v>
      </c>
      <c r="E14" s="3">
        <v>9997.1</v>
      </c>
      <c r="F14" s="34">
        <f t="shared" si="0"/>
        <v>99.535036539955001</v>
      </c>
    </row>
    <row r="15" spans="1:8" ht="66" customHeight="1" x14ac:dyDescent="0.2">
      <c r="A15" s="15" t="s">
        <v>180</v>
      </c>
      <c r="B15" s="24" t="s">
        <v>130</v>
      </c>
      <c r="C15" s="16" t="s">
        <v>181</v>
      </c>
      <c r="D15" s="17">
        <f>D16</f>
        <v>5348.9</v>
      </c>
      <c r="E15" s="17">
        <f>E16</f>
        <v>5338.7</v>
      </c>
      <c r="F15" s="53">
        <f t="shared" si="0"/>
        <v>99.80930658640095</v>
      </c>
    </row>
    <row r="16" spans="1:8" ht="49.5" customHeight="1" x14ac:dyDescent="0.2">
      <c r="A16" s="6" t="s">
        <v>180</v>
      </c>
      <c r="B16" s="6" t="s">
        <v>18</v>
      </c>
      <c r="C16" s="2" t="s">
        <v>57</v>
      </c>
      <c r="D16" s="3">
        <v>5348.9</v>
      </c>
      <c r="E16" s="3">
        <v>5338.7</v>
      </c>
      <c r="F16" s="34">
        <f t="shared" si="0"/>
        <v>99.80930658640095</v>
      </c>
    </row>
    <row r="17" spans="1:6" ht="79.5" customHeight="1" x14ac:dyDescent="0.2">
      <c r="A17" s="25" t="s">
        <v>170</v>
      </c>
      <c r="B17" s="28" t="s">
        <v>130</v>
      </c>
      <c r="C17" s="26" t="s">
        <v>183</v>
      </c>
      <c r="D17" s="27">
        <f>D18</f>
        <v>931</v>
      </c>
      <c r="E17" s="27">
        <f>E18</f>
        <v>931</v>
      </c>
      <c r="F17" s="27">
        <f>F18</f>
        <v>100</v>
      </c>
    </row>
    <row r="18" spans="1:6" ht="45" x14ac:dyDescent="0.2">
      <c r="A18" s="6" t="s">
        <v>170</v>
      </c>
      <c r="B18" s="6" t="s">
        <v>18</v>
      </c>
      <c r="C18" s="2" t="s">
        <v>57</v>
      </c>
      <c r="D18" s="3">
        <v>931</v>
      </c>
      <c r="E18" s="3">
        <v>931</v>
      </c>
      <c r="F18" s="34">
        <f>E18*100/D18</f>
        <v>100</v>
      </c>
    </row>
    <row r="19" spans="1:6" ht="79.5" customHeight="1" x14ac:dyDescent="0.2">
      <c r="A19" s="25" t="s">
        <v>139</v>
      </c>
      <c r="B19" s="28" t="s">
        <v>130</v>
      </c>
      <c r="C19" s="26" t="s">
        <v>182</v>
      </c>
      <c r="D19" s="27">
        <f>D20</f>
        <v>12932.7</v>
      </c>
      <c r="E19" s="27">
        <f>E20</f>
        <v>12640.7</v>
      </c>
      <c r="F19" s="27">
        <f>F20</f>
        <v>97.742157476783646</v>
      </c>
    </row>
    <row r="20" spans="1:6" ht="50.25" customHeight="1" x14ac:dyDescent="0.2">
      <c r="A20" s="6" t="s">
        <v>139</v>
      </c>
      <c r="B20" s="6" t="s">
        <v>18</v>
      </c>
      <c r="C20" s="2" t="s">
        <v>57</v>
      </c>
      <c r="D20" s="3">
        <v>12932.7</v>
      </c>
      <c r="E20" s="3">
        <v>12640.7</v>
      </c>
      <c r="F20" s="34">
        <f t="shared" ref="F20:F39" si="3">E20*100/D20</f>
        <v>97.742157476783646</v>
      </c>
    </row>
    <row r="21" spans="1:6" ht="35.25" customHeight="1" x14ac:dyDescent="0.2">
      <c r="A21" s="7" t="s">
        <v>137</v>
      </c>
      <c r="B21" s="10" t="s">
        <v>130</v>
      </c>
      <c r="C21" s="19" t="s">
        <v>56</v>
      </c>
      <c r="D21" s="9">
        <f>D34+D36+D54+D24+D26+D28+D30+D38+D40+D42+D44+D46+D48+D50+D52+D22+D32</f>
        <v>81049.300000000017</v>
      </c>
      <c r="E21" s="9">
        <f>E34+E36+E54+E24+E26+E28+E30+E38+E40+E42+E44+E46+E48+E50+E52+E22+E32</f>
        <v>79707.400000000009</v>
      </c>
      <c r="F21" s="9">
        <f t="shared" si="3"/>
        <v>98.344341036875079</v>
      </c>
    </row>
    <row r="22" spans="1:6" s="48" customFormat="1" ht="19.5" customHeight="1" x14ac:dyDescent="0.2">
      <c r="A22" s="51" t="s">
        <v>223</v>
      </c>
      <c r="B22" s="54"/>
      <c r="C22" s="55" t="s">
        <v>267</v>
      </c>
      <c r="D22" s="53">
        <f>D23</f>
        <v>1189.9000000000001</v>
      </c>
      <c r="E22" s="53">
        <f t="shared" ref="E22" si="4">E23</f>
        <v>1189.9000000000001</v>
      </c>
      <c r="F22" s="53">
        <f t="shared" si="3"/>
        <v>100</v>
      </c>
    </row>
    <row r="23" spans="1:6" s="48" customFormat="1" ht="45" x14ac:dyDescent="0.2">
      <c r="A23" s="5" t="s">
        <v>223</v>
      </c>
      <c r="B23" s="6" t="s">
        <v>18</v>
      </c>
      <c r="C23" s="2" t="s">
        <v>57</v>
      </c>
      <c r="D23" s="34">
        <v>1189.9000000000001</v>
      </c>
      <c r="E23" s="34">
        <v>1189.9000000000001</v>
      </c>
      <c r="F23" s="34">
        <f t="shared" si="3"/>
        <v>100</v>
      </c>
    </row>
    <row r="24" spans="1:6" ht="94.5" customHeight="1" x14ac:dyDescent="0.2">
      <c r="A24" s="30" t="s">
        <v>82</v>
      </c>
      <c r="B24" s="42"/>
      <c r="C24" s="16" t="s">
        <v>60</v>
      </c>
      <c r="D24" s="40">
        <f>D25</f>
        <v>17293.900000000001</v>
      </c>
      <c r="E24" s="40">
        <f>E25</f>
        <v>17265.900000000001</v>
      </c>
      <c r="F24" s="53">
        <f t="shared" si="3"/>
        <v>99.838093200492665</v>
      </c>
    </row>
    <row r="25" spans="1:6" ht="46.5" customHeight="1" x14ac:dyDescent="0.2">
      <c r="A25" s="5" t="s">
        <v>82</v>
      </c>
      <c r="B25" s="6" t="s">
        <v>18</v>
      </c>
      <c r="C25" s="2" t="s">
        <v>57</v>
      </c>
      <c r="D25" s="34">
        <v>17293.900000000001</v>
      </c>
      <c r="E25" s="34">
        <v>17265.900000000001</v>
      </c>
      <c r="F25" s="34">
        <f t="shared" si="3"/>
        <v>99.838093200492665</v>
      </c>
    </row>
    <row r="26" spans="1:6" ht="105" x14ac:dyDescent="0.2">
      <c r="A26" s="30" t="s">
        <v>0</v>
      </c>
      <c r="B26" s="15"/>
      <c r="C26" s="29" t="s">
        <v>36</v>
      </c>
      <c r="D26" s="40">
        <f>D27</f>
        <v>3558.6</v>
      </c>
      <c r="E26" s="40">
        <f>E27</f>
        <v>3558.6</v>
      </c>
      <c r="F26" s="53">
        <f t="shared" si="3"/>
        <v>100</v>
      </c>
    </row>
    <row r="27" spans="1:6" ht="45" x14ac:dyDescent="0.2">
      <c r="A27" s="5" t="s">
        <v>0</v>
      </c>
      <c r="B27" s="6" t="s">
        <v>18</v>
      </c>
      <c r="C27" s="2" t="s">
        <v>57</v>
      </c>
      <c r="D27" s="34">
        <v>3558.6</v>
      </c>
      <c r="E27" s="34">
        <v>3558.6</v>
      </c>
      <c r="F27" s="34">
        <f t="shared" si="3"/>
        <v>100</v>
      </c>
    </row>
    <row r="28" spans="1:6" ht="75" x14ac:dyDescent="0.2">
      <c r="A28" s="30" t="s">
        <v>1</v>
      </c>
      <c r="B28" s="15"/>
      <c r="C28" s="16" t="s">
        <v>108</v>
      </c>
      <c r="D28" s="40">
        <f>D29</f>
        <v>820</v>
      </c>
      <c r="E28" s="40">
        <f>E29</f>
        <v>747.2</v>
      </c>
      <c r="F28" s="53">
        <f t="shared" si="3"/>
        <v>91.121951219512198</v>
      </c>
    </row>
    <row r="29" spans="1:6" ht="45" x14ac:dyDescent="0.2">
      <c r="A29" s="5" t="s">
        <v>1</v>
      </c>
      <c r="B29" s="6" t="s">
        <v>18</v>
      </c>
      <c r="C29" s="2" t="s">
        <v>57</v>
      </c>
      <c r="D29" s="34">
        <v>820</v>
      </c>
      <c r="E29" s="34">
        <v>747.2</v>
      </c>
      <c r="F29" s="34">
        <f t="shared" si="3"/>
        <v>91.121951219512198</v>
      </c>
    </row>
    <row r="30" spans="1:6" ht="90" x14ac:dyDescent="0.2">
      <c r="A30" s="30" t="s">
        <v>184</v>
      </c>
      <c r="B30" s="15"/>
      <c r="C30" s="16" t="s">
        <v>185</v>
      </c>
      <c r="D30" s="40">
        <f>D31</f>
        <v>375.2</v>
      </c>
      <c r="E30" s="40">
        <f>E31</f>
        <v>375.2</v>
      </c>
      <c r="F30" s="53">
        <f t="shared" si="3"/>
        <v>100</v>
      </c>
    </row>
    <row r="31" spans="1:6" ht="45" x14ac:dyDescent="0.2">
      <c r="A31" s="5" t="s">
        <v>184</v>
      </c>
      <c r="B31" s="6" t="s">
        <v>18</v>
      </c>
      <c r="C31" s="2" t="s">
        <v>57</v>
      </c>
      <c r="D31" s="34">
        <v>375.2</v>
      </c>
      <c r="E31" s="34">
        <v>375.2</v>
      </c>
      <c r="F31" s="34">
        <f t="shared" si="3"/>
        <v>100</v>
      </c>
    </row>
    <row r="32" spans="1:6" s="48" customFormat="1" ht="46.5" customHeight="1" x14ac:dyDescent="0.2">
      <c r="A32" s="51" t="s">
        <v>224</v>
      </c>
      <c r="B32" s="54"/>
      <c r="C32" s="52" t="s">
        <v>225</v>
      </c>
      <c r="D32" s="53">
        <f>D33</f>
        <v>117.6</v>
      </c>
      <c r="E32" s="53">
        <f t="shared" ref="E32" si="5">E33</f>
        <v>117.6</v>
      </c>
      <c r="F32" s="53">
        <f t="shared" si="3"/>
        <v>100</v>
      </c>
    </row>
    <row r="33" spans="1:6" s="48" customFormat="1" ht="45" x14ac:dyDescent="0.2">
      <c r="A33" s="5" t="s">
        <v>224</v>
      </c>
      <c r="B33" s="6" t="s">
        <v>18</v>
      </c>
      <c r="C33" s="2" t="s">
        <v>57</v>
      </c>
      <c r="D33" s="34">
        <v>117.6</v>
      </c>
      <c r="E33" s="34">
        <v>117.6</v>
      </c>
      <c r="F33" s="34">
        <f t="shared" si="3"/>
        <v>100</v>
      </c>
    </row>
    <row r="34" spans="1:6" ht="50.25" customHeight="1" x14ac:dyDescent="0.2">
      <c r="A34" s="15" t="s">
        <v>2</v>
      </c>
      <c r="B34" s="24" t="s">
        <v>130</v>
      </c>
      <c r="C34" s="16" t="s">
        <v>186</v>
      </c>
      <c r="D34" s="17">
        <f>D35</f>
        <v>1586.1</v>
      </c>
      <c r="E34" s="17">
        <f>E35</f>
        <v>1578.6</v>
      </c>
      <c r="F34" s="53">
        <f t="shared" si="3"/>
        <v>99.527142046529235</v>
      </c>
    </row>
    <row r="35" spans="1:6" ht="45" x14ac:dyDescent="0.2">
      <c r="A35" s="6" t="s">
        <v>2</v>
      </c>
      <c r="B35" s="6" t="s">
        <v>18</v>
      </c>
      <c r="C35" s="2" t="s">
        <v>57</v>
      </c>
      <c r="D35" s="3">
        <v>1586.1</v>
      </c>
      <c r="E35" s="3">
        <v>1578.6</v>
      </c>
      <c r="F35" s="34">
        <f t="shared" si="3"/>
        <v>99.527142046529235</v>
      </c>
    </row>
    <row r="36" spans="1:6" ht="45" x14ac:dyDescent="0.2">
      <c r="A36" s="15" t="s">
        <v>171</v>
      </c>
      <c r="B36" s="24" t="s">
        <v>130</v>
      </c>
      <c r="C36" s="16" t="s">
        <v>37</v>
      </c>
      <c r="D36" s="17">
        <f>D37</f>
        <v>25</v>
      </c>
      <c r="E36" s="17">
        <f>E37</f>
        <v>23</v>
      </c>
      <c r="F36" s="53">
        <f t="shared" si="3"/>
        <v>92</v>
      </c>
    </row>
    <row r="37" spans="1:6" ht="45" x14ac:dyDescent="0.2">
      <c r="A37" s="6" t="s">
        <v>171</v>
      </c>
      <c r="B37" s="6" t="s">
        <v>18</v>
      </c>
      <c r="C37" s="2" t="s">
        <v>57</v>
      </c>
      <c r="D37" s="3">
        <v>25</v>
      </c>
      <c r="E37" s="3">
        <v>23</v>
      </c>
      <c r="F37" s="34">
        <f t="shared" si="3"/>
        <v>92</v>
      </c>
    </row>
    <row r="38" spans="1:6" s="48" customFormat="1" ht="45" x14ac:dyDescent="0.2">
      <c r="A38" s="51" t="s">
        <v>226</v>
      </c>
      <c r="B38" s="54"/>
      <c r="C38" s="52" t="s">
        <v>227</v>
      </c>
      <c r="D38" s="56">
        <f>D39</f>
        <v>16.100000000000001</v>
      </c>
      <c r="E38" s="56">
        <f t="shared" ref="E38" si="6">E39</f>
        <v>16.100000000000001</v>
      </c>
      <c r="F38" s="53">
        <f t="shared" si="3"/>
        <v>100</v>
      </c>
    </row>
    <row r="39" spans="1:6" s="48" customFormat="1" ht="45" x14ac:dyDescent="0.2">
      <c r="A39" s="5" t="s">
        <v>226</v>
      </c>
      <c r="B39" s="6" t="s">
        <v>18</v>
      </c>
      <c r="C39" s="2" t="s">
        <v>57</v>
      </c>
      <c r="D39" s="3">
        <v>16.100000000000001</v>
      </c>
      <c r="E39" s="3">
        <v>16.100000000000001</v>
      </c>
      <c r="F39" s="34">
        <f t="shared" si="3"/>
        <v>100</v>
      </c>
    </row>
    <row r="40" spans="1:6" s="48" customFormat="1" ht="45" x14ac:dyDescent="0.2">
      <c r="A40" s="57" t="s">
        <v>228</v>
      </c>
      <c r="B40" s="58"/>
      <c r="C40" s="60" t="s">
        <v>229</v>
      </c>
      <c r="D40" s="59">
        <f>D41</f>
        <v>890.1</v>
      </c>
      <c r="E40" s="59">
        <f t="shared" ref="E40:F40" si="7">E41</f>
        <v>890.1</v>
      </c>
      <c r="F40" s="59">
        <f t="shared" si="7"/>
        <v>100</v>
      </c>
    </row>
    <row r="41" spans="1:6" s="48" customFormat="1" ht="45" x14ac:dyDescent="0.2">
      <c r="A41" s="5" t="s">
        <v>228</v>
      </c>
      <c r="B41" s="6" t="s">
        <v>18</v>
      </c>
      <c r="C41" s="2" t="s">
        <v>57</v>
      </c>
      <c r="D41" s="3">
        <v>890.1</v>
      </c>
      <c r="E41" s="3">
        <v>890.1</v>
      </c>
      <c r="F41" s="34">
        <f>E41*100/D41</f>
        <v>100</v>
      </c>
    </row>
    <row r="42" spans="1:6" s="48" customFormat="1" ht="75" x14ac:dyDescent="0.2">
      <c r="A42" s="57" t="s">
        <v>230</v>
      </c>
      <c r="B42" s="58"/>
      <c r="C42" s="60" t="s">
        <v>231</v>
      </c>
      <c r="D42" s="59">
        <f>D43</f>
        <v>324</v>
      </c>
      <c r="E42" s="59">
        <f t="shared" ref="E42:F42" si="8">E43</f>
        <v>324</v>
      </c>
      <c r="F42" s="59">
        <f t="shared" si="8"/>
        <v>100</v>
      </c>
    </row>
    <row r="43" spans="1:6" s="48" customFormat="1" ht="45" x14ac:dyDescent="0.2">
      <c r="A43" s="5" t="s">
        <v>230</v>
      </c>
      <c r="B43" s="6" t="s">
        <v>18</v>
      </c>
      <c r="C43" s="2" t="s">
        <v>57</v>
      </c>
      <c r="D43" s="3">
        <v>324</v>
      </c>
      <c r="E43" s="3">
        <v>324</v>
      </c>
      <c r="F43" s="34">
        <f>E43*100/D43</f>
        <v>100</v>
      </c>
    </row>
    <row r="44" spans="1:6" s="48" customFormat="1" ht="60" x14ac:dyDescent="0.2">
      <c r="A44" s="57" t="s">
        <v>232</v>
      </c>
      <c r="B44" s="58"/>
      <c r="C44" s="60" t="s">
        <v>233</v>
      </c>
      <c r="D44" s="59">
        <f>D45</f>
        <v>814</v>
      </c>
      <c r="E44" s="59">
        <f t="shared" ref="E44:F44" si="9">E45</f>
        <v>768.4</v>
      </c>
      <c r="F44" s="59">
        <f t="shared" si="9"/>
        <v>94.398034398034397</v>
      </c>
    </row>
    <row r="45" spans="1:6" s="48" customFormat="1" ht="45" x14ac:dyDescent="0.2">
      <c r="A45" s="5" t="s">
        <v>232</v>
      </c>
      <c r="B45" s="6" t="s">
        <v>18</v>
      </c>
      <c r="C45" s="2" t="s">
        <v>57</v>
      </c>
      <c r="D45" s="3">
        <v>814</v>
      </c>
      <c r="E45" s="3">
        <v>768.4</v>
      </c>
      <c r="F45" s="34">
        <f>E45*100/D45</f>
        <v>94.398034398034397</v>
      </c>
    </row>
    <row r="46" spans="1:6" s="48" customFormat="1" ht="30" x14ac:dyDescent="0.2">
      <c r="A46" s="57" t="s">
        <v>234</v>
      </c>
      <c r="B46" s="58"/>
      <c r="C46" s="60" t="s">
        <v>235</v>
      </c>
      <c r="D46" s="59">
        <f>D47</f>
        <v>619.29999999999995</v>
      </c>
      <c r="E46" s="59">
        <f t="shared" ref="E46:F46" si="10">E47</f>
        <v>619.29999999999995</v>
      </c>
      <c r="F46" s="59">
        <f t="shared" si="10"/>
        <v>100</v>
      </c>
    </row>
    <row r="47" spans="1:6" s="48" customFormat="1" ht="45" x14ac:dyDescent="0.2">
      <c r="A47" s="5" t="s">
        <v>234</v>
      </c>
      <c r="B47" s="6" t="s">
        <v>18</v>
      </c>
      <c r="C47" s="2" t="s">
        <v>57</v>
      </c>
      <c r="D47" s="3">
        <v>619.29999999999995</v>
      </c>
      <c r="E47" s="3">
        <v>619.29999999999995</v>
      </c>
      <c r="F47" s="34">
        <f>E47*100/D47</f>
        <v>100</v>
      </c>
    </row>
    <row r="48" spans="1:6" s="48" customFormat="1" ht="108.75" customHeight="1" x14ac:dyDescent="0.2">
      <c r="A48" s="57" t="s">
        <v>236</v>
      </c>
      <c r="B48" s="58"/>
      <c r="C48" s="60" t="s">
        <v>239</v>
      </c>
      <c r="D48" s="59">
        <f>D49</f>
        <v>1044</v>
      </c>
      <c r="E48" s="59">
        <f t="shared" ref="E48:F48" si="11">E49</f>
        <v>1044</v>
      </c>
      <c r="F48" s="59">
        <f t="shared" si="11"/>
        <v>100</v>
      </c>
    </row>
    <row r="49" spans="1:6" s="48" customFormat="1" ht="45" x14ac:dyDescent="0.2">
      <c r="A49" s="5" t="s">
        <v>236</v>
      </c>
      <c r="B49" s="6" t="s">
        <v>18</v>
      </c>
      <c r="C49" s="2" t="s">
        <v>57</v>
      </c>
      <c r="D49" s="3">
        <v>1044</v>
      </c>
      <c r="E49" s="3">
        <v>1044</v>
      </c>
      <c r="F49" s="34">
        <f>E49*100/D49</f>
        <v>100</v>
      </c>
    </row>
    <row r="50" spans="1:6" s="48" customFormat="1" ht="68.25" customHeight="1" x14ac:dyDescent="0.2">
      <c r="A50" s="57" t="s">
        <v>237</v>
      </c>
      <c r="B50" s="58"/>
      <c r="C50" s="60" t="s">
        <v>231</v>
      </c>
      <c r="D50" s="59">
        <f>D51</f>
        <v>50</v>
      </c>
      <c r="E50" s="59">
        <f t="shared" ref="E50:F50" si="12">E51</f>
        <v>50</v>
      </c>
      <c r="F50" s="59">
        <f t="shared" si="12"/>
        <v>100</v>
      </c>
    </row>
    <row r="51" spans="1:6" s="48" customFormat="1" ht="45" x14ac:dyDescent="0.2">
      <c r="A51" s="5" t="s">
        <v>237</v>
      </c>
      <c r="B51" s="6" t="s">
        <v>18</v>
      </c>
      <c r="C51" s="2" t="s">
        <v>57</v>
      </c>
      <c r="D51" s="3">
        <v>50</v>
      </c>
      <c r="E51" s="3">
        <v>50</v>
      </c>
      <c r="F51" s="34">
        <f>E51*100/D51</f>
        <v>100</v>
      </c>
    </row>
    <row r="52" spans="1:6" s="48" customFormat="1" ht="45" x14ac:dyDescent="0.2">
      <c r="A52" s="57" t="s">
        <v>238</v>
      </c>
      <c r="B52" s="58"/>
      <c r="C52" s="60" t="s">
        <v>229</v>
      </c>
      <c r="D52" s="59">
        <f>D53</f>
        <v>381.5</v>
      </c>
      <c r="E52" s="59">
        <f t="shared" ref="E52:F52" si="13">E53</f>
        <v>381.5</v>
      </c>
      <c r="F52" s="59">
        <f t="shared" si="13"/>
        <v>100</v>
      </c>
    </row>
    <row r="53" spans="1:6" s="48" customFormat="1" ht="45" x14ac:dyDescent="0.2">
      <c r="A53" s="5" t="s">
        <v>238</v>
      </c>
      <c r="B53" s="6" t="s">
        <v>18</v>
      </c>
      <c r="C53" s="2" t="s">
        <v>57</v>
      </c>
      <c r="D53" s="3">
        <v>381.5</v>
      </c>
      <c r="E53" s="3">
        <v>381.5</v>
      </c>
      <c r="F53" s="34">
        <f>E53*100/D53</f>
        <v>100</v>
      </c>
    </row>
    <row r="54" spans="1:6" ht="93" customHeight="1" x14ac:dyDescent="0.2">
      <c r="A54" s="25" t="s">
        <v>140</v>
      </c>
      <c r="B54" s="28" t="s">
        <v>130</v>
      </c>
      <c r="C54" s="26" t="s">
        <v>187</v>
      </c>
      <c r="D54" s="27">
        <f>D55</f>
        <v>51944</v>
      </c>
      <c r="E54" s="27">
        <f>E55</f>
        <v>50758</v>
      </c>
      <c r="F54" s="27">
        <f>F55</f>
        <v>97.716771908208841</v>
      </c>
    </row>
    <row r="55" spans="1:6" ht="45" x14ac:dyDescent="0.2">
      <c r="A55" s="6" t="s">
        <v>140</v>
      </c>
      <c r="B55" s="6" t="s">
        <v>18</v>
      </c>
      <c r="C55" s="2" t="s">
        <v>57</v>
      </c>
      <c r="D55" s="3">
        <v>51944</v>
      </c>
      <c r="E55" s="3">
        <v>50758</v>
      </c>
      <c r="F55" s="34">
        <f t="shared" ref="F55:F60" si="14">E55*100/D55</f>
        <v>97.716771908208841</v>
      </c>
    </row>
    <row r="56" spans="1:6" ht="28.5" x14ac:dyDescent="0.2">
      <c r="A56" s="20" t="s">
        <v>40</v>
      </c>
      <c r="B56" s="20"/>
      <c r="C56" s="19" t="s">
        <v>109</v>
      </c>
      <c r="D56" s="32">
        <f>D57+D59</f>
        <v>297.3</v>
      </c>
      <c r="E56" s="32">
        <f>E57+E59</f>
        <v>297.3</v>
      </c>
      <c r="F56" s="9">
        <f t="shared" si="14"/>
        <v>100</v>
      </c>
    </row>
    <row r="57" spans="1:6" ht="60" x14ac:dyDescent="0.2">
      <c r="A57" s="30" t="s">
        <v>141</v>
      </c>
      <c r="B57" s="31"/>
      <c r="C57" s="21" t="s">
        <v>110</v>
      </c>
      <c r="D57" s="17">
        <f>D58</f>
        <v>237.3</v>
      </c>
      <c r="E57" s="17">
        <f>E58</f>
        <v>237.3</v>
      </c>
      <c r="F57" s="53">
        <f t="shared" si="14"/>
        <v>100</v>
      </c>
    </row>
    <row r="58" spans="1:6" ht="45" x14ac:dyDescent="0.2">
      <c r="A58" s="5" t="s">
        <v>141</v>
      </c>
      <c r="B58" s="6" t="s">
        <v>18</v>
      </c>
      <c r="C58" s="2" t="s">
        <v>57</v>
      </c>
      <c r="D58" s="3">
        <v>237.3</v>
      </c>
      <c r="E58" s="3">
        <v>237.3</v>
      </c>
      <c r="F58" s="34">
        <f t="shared" si="14"/>
        <v>100</v>
      </c>
    </row>
    <row r="59" spans="1:6" ht="50.25" customHeight="1" x14ac:dyDescent="0.2">
      <c r="A59" s="30" t="s">
        <v>142</v>
      </c>
      <c r="B59" s="31"/>
      <c r="C59" s="21" t="s">
        <v>111</v>
      </c>
      <c r="D59" s="17">
        <f>D60</f>
        <v>60</v>
      </c>
      <c r="E59" s="17">
        <f>E60</f>
        <v>60</v>
      </c>
      <c r="F59" s="53">
        <f t="shared" si="14"/>
        <v>100</v>
      </c>
    </row>
    <row r="60" spans="1:6" ht="45" x14ac:dyDescent="0.2">
      <c r="A60" s="5" t="s">
        <v>142</v>
      </c>
      <c r="B60" s="6" t="s">
        <v>18</v>
      </c>
      <c r="C60" s="2" t="s">
        <v>57</v>
      </c>
      <c r="D60" s="3">
        <v>60</v>
      </c>
      <c r="E60" s="3">
        <v>60</v>
      </c>
      <c r="F60" s="34">
        <f t="shared" si="14"/>
        <v>100</v>
      </c>
    </row>
    <row r="61" spans="1:6" ht="14.25" x14ac:dyDescent="0.2">
      <c r="A61" s="7" t="s">
        <v>41</v>
      </c>
      <c r="B61" s="7" t="s">
        <v>130</v>
      </c>
      <c r="C61" s="8" t="s">
        <v>42</v>
      </c>
      <c r="D61" s="9">
        <f>D64+D66+D62</f>
        <v>3029.7000000000003</v>
      </c>
      <c r="E61" s="9">
        <f>E64+E66+E62</f>
        <v>3000.5</v>
      </c>
      <c r="F61" s="9">
        <f>F64+F66+F62</f>
        <v>298.32655166485188</v>
      </c>
    </row>
    <row r="62" spans="1:6" ht="105" x14ac:dyDescent="0.2">
      <c r="A62" s="25" t="s">
        <v>144</v>
      </c>
      <c r="B62" s="25"/>
      <c r="C62" s="26" t="s">
        <v>114</v>
      </c>
      <c r="D62" s="27">
        <f>D63</f>
        <v>329.1</v>
      </c>
      <c r="E62" s="27">
        <f>E63</f>
        <v>329.1</v>
      </c>
      <c r="F62" s="27">
        <f>F63</f>
        <v>100</v>
      </c>
    </row>
    <row r="63" spans="1:6" ht="30" x14ac:dyDescent="0.2">
      <c r="A63" s="6" t="s">
        <v>144</v>
      </c>
      <c r="B63" s="6" t="s">
        <v>58</v>
      </c>
      <c r="C63" s="2" t="s">
        <v>59</v>
      </c>
      <c r="D63" s="3">
        <v>329.1</v>
      </c>
      <c r="E63" s="3">
        <v>329.1</v>
      </c>
      <c r="F63" s="34">
        <f t="shared" ref="F63:F83" si="15">E63*100/D63</f>
        <v>100</v>
      </c>
    </row>
    <row r="64" spans="1:6" ht="63.75" customHeight="1" x14ac:dyDescent="0.2">
      <c r="A64" s="15" t="s">
        <v>83</v>
      </c>
      <c r="B64" s="15" t="s">
        <v>130</v>
      </c>
      <c r="C64" s="16" t="s">
        <v>113</v>
      </c>
      <c r="D64" s="17">
        <f>D65</f>
        <v>1744.9</v>
      </c>
      <c r="E64" s="17">
        <f>E65</f>
        <v>1715.7</v>
      </c>
      <c r="F64" s="53">
        <f t="shared" si="15"/>
        <v>98.326551664851848</v>
      </c>
    </row>
    <row r="65" spans="1:6" ht="45" x14ac:dyDescent="0.2">
      <c r="A65" s="6" t="s">
        <v>83</v>
      </c>
      <c r="B65" s="6" t="s">
        <v>18</v>
      </c>
      <c r="C65" s="2" t="s">
        <v>57</v>
      </c>
      <c r="D65" s="3">
        <v>1744.9</v>
      </c>
      <c r="E65" s="3">
        <v>1715.7</v>
      </c>
      <c r="F65" s="34">
        <f t="shared" si="15"/>
        <v>98.326551664851848</v>
      </c>
    </row>
    <row r="66" spans="1:6" ht="61.5" customHeight="1" x14ac:dyDescent="0.2">
      <c r="A66" s="15" t="s">
        <v>143</v>
      </c>
      <c r="B66" s="24" t="s">
        <v>130</v>
      </c>
      <c r="C66" s="16" t="s">
        <v>112</v>
      </c>
      <c r="D66" s="17">
        <f>D67</f>
        <v>955.7</v>
      </c>
      <c r="E66" s="17">
        <f>E67</f>
        <v>955.7</v>
      </c>
      <c r="F66" s="53">
        <f t="shared" si="15"/>
        <v>100</v>
      </c>
    </row>
    <row r="67" spans="1:6" ht="45" x14ac:dyDescent="0.2">
      <c r="A67" s="6" t="s">
        <v>143</v>
      </c>
      <c r="B67" s="6" t="s">
        <v>18</v>
      </c>
      <c r="C67" s="2" t="s">
        <v>57</v>
      </c>
      <c r="D67" s="3">
        <v>955.7</v>
      </c>
      <c r="E67" s="3">
        <v>955.7</v>
      </c>
      <c r="F67" s="34">
        <f t="shared" si="15"/>
        <v>100</v>
      </c>
    </row>
    <row r="68" spans="1:6" ht="57" x14ac:dyDescent="0.2">
      <c r="A68" s="11" t="s">
        <v>115</v>
      </c>
      <c r="B68" s="12" t="s">
        <v>130</v>
      </c>
      <c r="C68" s="13" t="s">
        <v>208</v>
      </c>
      <c r="D68" s="14">
        <f>D69+D92+D99+D105+D102</f>
        <v>24469.100000000006</v>
      </c>
      <c r="E68" s="14">
        <f>E69+E92+E99+E105+E102</f>
        <v>24447.800000000003</v>
      </c>
      <c r="F68" s="14">
        <f t="shared" si="15"/>
        <v>99.912951436709974</v>
      </c>
    </row>
    <row r="69" spans="1:6" ht="42.75" x14ac:dyDescent="0.2">
      <c r="A69" s="7" t="s">
        <v>116</v>
      </c>
      <c r="B69" s="10" t="s">
        <v>130</v>
      </c>
      <c r="C69" s="8" t="s">
        <v>117</v>
      </c>
      <c r="D69" s="9">
        <f>D70+D78+D80+D72+D74+D76+D84+D90+D82+D86+D88</f>
        <v>17409.500000000004</v>
      </c>
      <c r="E69" s="9">
        <f>E70+E78+E80+E72+E74+E76+E84+E90+E82+E86+E88</f>
        <v>17407.500000000004</v>
      </c>
      <c r="F69" s="9">
        <f t="shared" si="15"/>
        <v>99.988512019299819</v>
      </c>
    </row>
    <row r="70" spans="1:6" ht="30" x14ac:dyDescent="0.2">
      <c r="A70" s="15" t="s">
        <v>145</v>
      </c>
      <c r="B70" s="24" t="s">
        <v>130</v>
      </c>
      <c r="C70" s="16" t="s">
        <v>118</v>
      </c>
      <c r="D70" s="17">
        <f>D71</f>
        <v>50</v>
      </c>
      <c r="E70" s="17">
        <f>E71</f>
        <v>50</v>
      </c>
      <c r="F70" s="53">
        <f t="shared" si="15"/>
        <v>100</v>
      </c>
    </row>
    <row r="71" spans="1:6" ht="60" x14ac:dyDescent="0.2">
      <c r="A71" s="6" t="s">
        <v>145</v>
      </c>
      <c r="B71" s="6" t="s">
        <v>62</v>
      </c>
      <c r="C71" s="2" t="s">
        <v>63</v>
      </c>
      <c r="D71" s="3">
        <v>50</v>
      </c>
      <c r="E71" s="3">
        <v>50</v>
      </c>
      <c r="F71" s="34">
        <f t="shared" si="15"/>
        <v>100</v>
      </c>
    </row>
    <row r="72" spans="1:6" ht="60" x14ac:dyDescent="0.2">
      <c r="A72" s="15" t="s">
        <v>146</v>
      </c>
      <c r="B72" s="15" t="s">
        <v>130</v>
      </c>
      <c r="C72" s="16" t="s">
        <v>174</v>
      </c>
      <c r="D72" s="17">
        <f>D73</f>
        <v>21</v>
      </c>
      <c r="E72" s="17">
        <f>E73</f>
        <v>21</v>
      </c>
      <c r="F72" s="53">
        <f t="shared" si="15"/>
        <v>100</v>
      </c>
    </row>
    <row r="73" spans="1:6" ht="60" x14ac:dyDescent="0.2">
      <c r="A73" s="6" t="s">
        <v>146</v>
      </c>
      <c r="B73" s="6" t="s">
        <v>62</v>
      </c>
      <c r="C73" s="2" t="s">
        <v>63</v>
      </c>
      <c r="D73" s="3">
        <v>21</v>
      </c>
      <c r="E73" s="3">
        <v>21</v>
      </c>
      <c r="F73" s="34">
        <f t="shared" si="15"/>
        <v>100</v>
      </c>
    </row>
    <row r="74" spans="1:6" ht="30" x14ac:dyDescent="0.2">
      <c r="A74" s="15" t="s">
        <v>188</v>
      </c>
      <c r="B74" s="15"/>
      <c r="C74" s="16" t="s">
        <v>189</v>
      </c>
      <c r="D74" s="17">
        <f>D75</f>
        <v>12164.7</v>
      </c>
      <c r="E74" s="17">
        <f>E75</f>
        <v>12164.2</v>
      </c>
      <c r="F74" s="53">
        <f t="shared" si="15"/>
        <v>99.995889746561772</v>
      </c>
    </row>
    <row r="75" spans="1:6" ht="60" x14ac:dyDescent="0.2">
      <c r="A75" s="6" t="s">
        <v>188</v>
      </c>
      <c r="B75" s="6" t="s">
        <v>62</v>
      </c>
      <c r="C75" s="2" t="s">
        <v>63</v>
      </c>
      <c r="D75" s="3">
        <v>12164.7</v>
      </c>
      <c r="E75" s="3">
        <v>12164.2</v>
      </c>
      <c r="F75" s="34">
        <f t="shared" si="15"/>
        <v>99.995889746561772</v>
      </c>
    </row>
    <row r="76" spans="1:6" s="48" customFormat="1" ht="51.75" customHeight="1" x14ac:dyDescent="0.2">
      <c r="A76" s="51" t="s">
        <v>240</v>
      </c>
      <c r="B76" s="54"/>
      <c r="C76" s="52" t="s">
        <v>241</v>
      </c>
      <c r="D76" s="56">
        <f>D77</f>
        <v>1418.2</v>
      </c>
      <c r="E76" s="56">
        <f t="shared" ref="E76" si="16">E77</f>
        <v>1418.2</v>
      </c>
      <c r="F76" s="53">
        <f t="shared" si="15"/>
        <v>100</v>
      </c>
    </row>
    <row r="77" spans="1:6" s="48" customFormat="1" ht="60" x14ac:dyDescent="0.2">
      <c r="A77" s="5" t="s">
        <v>240</v>
      </c>
      <c r="B77" s="6" t="s">
        <v>62</v>
      </c>
      <c r="C77" s="2" t="s">
        <v>63</v>
      </c>
      <c r="D77" s="3">
        <v>1418.2</v>
      </c>
      <c r="E77" s="3">
        <v>1418.2</v>
      </c>
      <c r="F77" s="34">
        <f t="shared" si="15"/>
        <v>100</v>
      </c>
    </row>
    <row r="78" spans="1:6" ht="64.5" customHeight="1" x14ac:dyDescent="0.2">
      <c r="A78" s="15" t="s">
        <v>119</v>
      </c>
      <c r="B78" s="15" t="s">
        <v>130</v>
      </c>
      <c r="C78" s="16" t="s">
        <v>190</v>
      </c>
      <c r="D78" s="17">
        <f>D79</f>
        <v>3005.9</v>
      </c>
      <c r="E78" s="17">
        <f>E79</f>
        <v>3004.4</v>
      </c>
      <c r="F78" s="53">
        <f t="shared" si="15"/>
        <v>99.95009814032403</v>
      </c>
    </row>
    <row r="79" spans="1:6" ht="60" x14ac:dyDescent="0.2">
      <c r="A79" s="6" t="s">
        <v>119</v>
      </c>
      <c r="B79" s="6" t="s">
        <v>62</v>
      </c>
      <c r="C79" s="2" t="s">
        <v>63</v>
      </c>
      <c r="D79" s="3">
        <v>3005.9</v>
      </c>
      <c r="E79" s="3">
        <v>3004.4</v>
      </c>
      <c r="F79" s="34">
        <f t="shared" si="15"/>
        <v>99.95009814032403</v>
      </c>
    </row>
    <row r="80" spans="1:6" ht="63" customHeight="1" x14ac:dyDescent="0.2">
      <c r="A80" s="15" t="s">
        <v>85</v>
      </c>
      <c r="B80" s="15" t="s">
        <v>130</v>
      </c>
      <c r="C80" s="16" t="s">
        <v>191</v>
      </c>
      <c r="D80" s="17">
        <f>D81</f>
        <v>205.8</v>
      </c>
      <c r="E80" s="17">
        <f>E81</f>
        <v>205.8</v>
      </c>
      <c r="F80" s="53">
        <f t="shared" si="15"/>
        <v>100</v>
      </c>
    </row>
    <row r="81" spans="1:6" ht="60" x14ac:dyDescent="0.2">
      <c r="A81" s="6" t="s">
        <v>85</v>
      </c>
      <c r="B81" s="6" t="s">
        <v>62</v>
      </c>
      <c r="C81" s="2" t="s">
        <v>63</v>
      </c>
      <c r="D81" s="3">
        <v>205.8</v>
      </c>
      <c r="E81" s="3">
        <v>205.8</v>
      </c>
      <c r="F81" s="34">
        <f t="shared" si="15"/>
        <v>100</v>
      </c>
    </row>
    <row r="82" spans="1:6" s="72" customFormat="1" ht="45" x14ac:dyDescent="0.2">
      <c r="A82" s="54" t="s">
        <v>268</v>
      </c>
      <c r="B82" s="54"/>
      <c r="C82" s="55" t="s">
        <v>269</v>
      </c>
      <c r="D82" s="56">
        <f>D83</f>
        <v>99.7</v>
      </c>
      <c r="E82" s="56">
        <f t="shared" ref="E82" si="17">E83</f>
        <v>99.7</v>
      </c>
      <c r="F82" s="53">
        <f t="shared" si="15"/>
        <v>100</v>
      </c>
    </row>
    <row r="83" spans="1:6" s="72" customFormat="1" ht="60" x14ac:dyDescent="0.2">
      <c r="A83" s="6" t="s">
        <v>268</v>
      </c>
      <c r="B83" s="6" t="s">
        <v>62</v>
      </c>
      <c r="C83" s="2" t="s">
        <v>63</v>
      </c>
      <c r="D83" s="3">
        <v>99.7</v>
      </c>
      <c r="E83" s="3">
        <v>99.7</v>
      </c>
      <c r="F83" s="34">
        <f t="shared" si="15"/>
        <v>100</v>
      </c>
    </row>
    <row r="84" spans="1:6" s="48" customFormat="1" ht="75" x14ac:dyDescent="0.2">
      <c r="A84" s="57" t="s">
        <v>242</v>
      </c>
      <c r="B84" s="58"/>
      <c r="C84" s="60" t="s">
        <v>245</v>
      </c>
      <c r="D84" s="59">
        <f>D85</f>
        <v>2.7</v>
      </c>
      <c r="E84" s="73">
        <f t="shared" ref="E84:F84" si="18">E85</f>
        <v>2.7</v>
      </c>
      <c r="F84" s="59">
        <f t="shared" si="18"/>
        <v>100</v>
      </c>
    </row>
    <row r="85" spans="1:6" s="48" customFormat="1" ht="60" x14ac:dyDescent="0.2">
      <c r="A85" s="5" t="s">
        <v>242</v>
      </c>
      <c r="B85" s="6" t="s">
        <v>62</v>
      </c>
      <c r="C85" s="2" t="s">
        <v>63</v>
      </c>
      <c r="D85" s="3">
        <v>2.7</v>
      </c>
      <c r="E85" s="3">
        <v>2.7</v>
      </c>
      <c r="F85" s="34">
        <f>E85*100/D85</f>
        <v>100</v>
      </c>
    </row>
    <row r="86" spans="1:6" s="72" customFormat="1" ht="60" x14ac:dyDescent="0.2">
      <c r="A86" s="74" t="s">
        <v>270</v>
      </c>
      <c r="B86" s="74"/>
      <c r="C86" s="75" t="s">
        <v>271</v>
      </c>
      <c r="D86" s="73">
        <f>D87</f>
        <v>140.69999999999999</v>
      </c>
      <c r="E86" s="73">
        <f t="shared" ref="E86:F86" si="19">E87</f>
        <v>140.69999999999999</v>
      </c>
      <c r="F86" s="73">
        <f t="shared" si="19"/>
        <v>100</v>
      </c>
    </row>
    <row r="87" spans="1:6" s="72" customFormat="1" ht="60" x14ac:dyDescent="0.2">
      <c r="A87" s="6" t="s">
        <v>270</v>
      </c>
      <c r="B87" s="6" t="s">
        <v>62</v>
      </c>
      <c r="C87" s="2" t="s">
        <v>63</v>
      </c>
      <c r="D87" s="3">
        <v>140.69999999999999</v>
      </c>
      <c r="E87" s="3">
        <v>140.69999999999999</v>
      </c>
      <c r="F87" s="34">
        <f>E87*100/D87</f>
        <v>100</v>
      </c>
    </row>
    <row r="88" spans="1:6" s="83" customFormat="1" ht="45" x14ac:dyDescent="0.2">
      <c r="A88" s="74" t="s">
        <v>285</v>
      </c>
      <c r="B88" s="74"/>
      <c r="C88" s="84" t="s">
        <v>286</v>
      </c>
      <c r="D88" s="73">
        <f>D89</f>
        <v>50.8</v>
      </c>
      <c r="E88" s="73">
        <f t="shared" ref="E88:F88" si="20">E89</f>
        <v>50.8</v>
      </c>
      <c r="F88" s="73">
        <f t="shared" si="20"/>
        <v>100</v>
      </c>
    </row>
    <row r="89" spans="1:6" s="83" customFormat="1" ht="60" x14ac:dyDescent="0.2">
      <c r="A89" s="6" t="s">
        <v>285</v>
      </c>
      <c r="B89" s="6" t="s">
        <v>62</v>
      </c>
      <c r="C89" s="2" t="s">
        <v>63</v>
      </c>
      <c r="D89" s="3">
        <v>50.8</v>
      </c>
      <c r="E89" s="3">
        <v>50.8</v>
      </c>
      <c r="F89" s="34">
        <f>E89*100/D89</f>
        <v>100</v>
      </c>
    </row>
    <row r="90" spans="1:6" s="48" customFormat="1" ht="60" x14ac:dyDescent="0.2">
      <c r="A90" s="57" t="s">
        <v>243</v>
      </c>
      <c r="B90" s="58"/>
      <c r="C90" s="76" t="s">
        <v>244</v>
      </c>
      <c r="D90" s="59">
        <f>D91</f>
        <v>250</v>
      </c>
      <c r="E90" s="59">
        <f t="shared" ref="E90:F90" si="21">E91</f>
        <v>250</v>
      </c>
      <c r="F90" s="59">
        <f t="shared" si="21"/>
        <v>100</v>
      </c>
    </row>
    <row r="91" spans="1:6" s="48" customFormat="1" ht="60" x14ac:dyDescent="0.2">
      <c r="A91" s="5" t="s">
        <v>243</v>
      </c>
      <c r="B91" s="6" t="s">
        <v>62</v>
      </c>
      <c r="C91" s="2" t="s">
        <v>63</v>
      </c>
      <c r="D91" s="3">
        <v>250</v>
      </c>
      <c r="E91" s="3">
        <v>250</v>
      </c>
      <c r="F91" s="34">
        <f t="shared" ref="F91:F101" si="22">E91*100/D91</f>
        <v>100</v>
      </c>
    </row>
    <row r="92" spans="1:6" ht="60.75" customHeight="1" x14ac:dyDescent="0.2">
      <c r="A92" s="7" t="s">
        <v>86</v>
      </c>
      <c r="B92" s="7" t="s">
        <v>130</v>
      </c>
      <c r="C92" s="8" t="s">
        <v>87</v>
      </c>
      <c r="D92" s="9">
        <f>D93+D95+D97</f>
        <v>3017</v>
      </c>
      <c r="E92" s="9">
        <f>E93+E95+E97</f>
        <v>3013.8999999999996</v>
      </c>
      <c r="F92" s="9">
        <f t="shared" si="22"/>
        <v>99.897248922770942</v>
      </c>
    </row>
    <row r="93" spans="1:6" ht="30" x14ac:dyDescent="0.2">
      <c r="A93" s="15" t="s">
        <v>147</v>
      </c>
      <c r="B93" s="15" t="s">
        <v>130</v>
      </c>
      <c r="C93" s="16" t="s">
        <v>88</v>
      </c>
      <c r="D93" s="17">
        <f>D94</f>
        <v>15.5</v>
      </c>
      <c r="E93" s="17">
        <f>E94</f>
        <v>13.6</v>
      </c>
      <c r="F93" s="53">
        <f t="shared" si="22"/>
        <v>87.741935483870961</v>
      </c>
    </row>
    <row r="94" spans="1:6" ht="60" x14ac:dyDescent="0.2">
      <c r="A94" s="6" t="s">
        <v>147</v>
      </c>
      <c r="B94" s="6" t="s">
        <v>62</v>
      </c>
      <c r="C94" s="2" t="s">
        <v>63</v>
      </c>
      <c r="D94" s="3">
        <v>15.5</v>
      </c>
      <c r="E94" s="3">
        <v>13.6</v>
      </c>
      <c r="F94" s="34">
        <f t="shared" si="22"/>
        <v>87.741935483870961</v>
      </c>
    </row>
    <row r="95" spans="1:6" ht="60" x14ac:dyDescent="0.2">
      <c r="A95" s="15" t="s">
        <v>192</v>
      </c>
      <c r="B95" s="15" t="s">
        <v>130</v>
      </c>
      <c r="C95" s="16" t="s">
        <v>193</v>
      </c>
      <c r="D95" s="17">
        <f>D96</f>
        <v>2964.2</v>
      </c>
      <c r="E95" s="17">
        <f>E96</f>
        <v>2963.1</v>
      </c>
      <c r="F95" s="53">
        <f t="shared" si="22"/>
        <v>99.962890493219092</v>
      </c>
    </row>
    <row r="96" spans="1:6" ht="60" x14ac:dyDescent="0.2">
      <c r="A96" s="6" t="s">
        <v>192</v>
      </c>
      <c r="B96" s="6" t="s">
        <v>62</v>
      </c>
      <c r="C96" s="2" t="s">
        <v>63</v>
      </c>
      <c r="D96" s="3">
        <v>2964.2</v>
      </c>
      <c r="E96" s="3">
        <v>2963.1</v>
      </c>
      <c r="F96" s="34">
        <f t="shared" si="22"/>
        <v>99.962890493219092</v>
      </c>
    </row>
    <row r="97" spans="1:6" s="48" customFormat="1" ht="60" x14ac:dyDescent="0.2">
      <c r="A97" s="51" t="s">
        <v>246</v>
      </c>
      <c r="B97" s="54"/>
      <c r="C97" s="52" t="s">
        <v>247</v>
      </c>
      <c r="D97" s="56">
        <f>D98</f>
        <v>37.299999999999997</v>
      </c>
      <c r="E97" s="56">
        <f t="shared" ref="E97" si="23">E98</f>
        <v>37.200000000000003</v>
      </c>
      <c r="F97" s="53">
        <f t="shared" si="22"/>
        <v>99.731903485254705</v>
      </c>
    </row>
    <row r="98" spans="1:6" s="48" customFormat="1" ht="60" x14ac:dyDescent="0.2">
      <c r="A98" s="5" t="s">
        <v>246</v>
      </c>
      <c r="B98" s="6" t="s">
        <v>62</v>
      </c>
      <c r="C98" s="2" t="s">
        <v>63</v>
      </c>
      <c r="D98" s="3">
        <v>37.299999999999997</v>
      </c>
      <c r="E98" s="3">
        <v>37.200000000000003</v>
      </c>
      <c r="F98" s="34">
        <f t="shared" si="22"/>
        <v>99.731903485254705</v>
      </c>
    </row>
    <row r="99" spans="1:6" ht="28.5" x14ac:dyDescent="0.2">
      <c r="A99" s="7" t="s">
        <v>89</v>
      </c>
      <c r="B99" s="7" t="s">
        <v>130</v>
      </c>
      <c r="C99" s="8" t="s">
        <v>90</v>
      </c>
      <c r="D99" s="9">
        <f t="shared" ref="D99:E100" si="24">D100</f>
        <v>17.5</v>
      </c>
      <c r="E99" s="9">
        <f t="shared" si="24"/>
        <v>17.5</v>
      </c>
      <c r="F99" s="9">
        <f t="shared" si="22"/>
        <v>100</v>
      </c>
    </row>
    <row r="100" spans="1:6" ht="45" x14ac:dyDescent="0.2">
      <c r="A100" s="15" t="s">
        <v>172</v>
      </c>
      <c r="B100" s="15" t="s">
        <v>130</v>
      </c>
      <c r="C100" s="16" t="s">
        <v>194</v>
      </c>
      <c r="D100" s="17">
        <f t="shared" si="24"/>
        <v>17.5</v>
      </c>
      <c r="E100" s="17">
        <f t="shared" si="24"/>
        <v>17.5</v>
      </c>
      <c r="F100" s="53">
        <f t="shared" si="22"/>
        <v>100</v>
      </c>
    </row>
    <row r="101" spans="1:6" ht="60" x14ac:dyDescent="0.2">
      <c r="A101" s="6" t="s">
        <v>172</v>
      </c>
      <c r="B101" s="6" t="s">
        <v>62</v>
      </c>
      <c r="C101" s="2" t="s">
        <v>63</v>
      </c>
      <c r="D101" s="3">
        <v>17.5</v>
      </c>
      <c r="E101" s="3">
        <v>17.5</v>
      </c>
      <c r="F101" s="34">
        <f t="shared" si="22"/>
        <v>100</v>
      </c>
    </row>
    <row r="102" spans="1:6" ht="28.5" x14ac:dyDescent="0.2">
      <c r="A102" s="7" t="s">
        <v>91</v>
      </c>
      <c r="B102" s="7" t="s">
        <v>130</v>
      </c>
      <c r="C102" s="19" t="s">
        <v>92</v>
      </c>
      <c r="D102" s="32">
        <f t="shared" ref="D102:F103" si="25">D103</f>
        <v>44</v>
      </c>
      <c r="E102" s="32">
        <f t="shared" si="25"/>
        <v>42.7</v>
      </c>
      <c r="F102" s="32">
        <f t="shared" si="25"/>
        <v>97.045454545454547</v>
      </c>
    </row>
    <row r="103" spans="1:6" ht="38.25" customHeight="1" x14ac:dyDescent="0.2">
      <c r="A103" s="15" t="s">
        <v>148</v>
      </c>
      <c r="B103" s="15"/>
      <c r="C103" s="16" t="s">
        <v>195</v>
      </c>
      <c r="D103" s="17">
        <f t="shared" si="25"/>
        <v>44</v>
      </c>
      <c r="E103" s="17">
        <f t="shared" si="25"/>
        <v>42.7</v>
      </c>
      <c r="F103" s="53">
        <f t="shared" ref="F103:F117" si="26">E103*100/D103</f>
        <v>97.045454545454547</v>
      </c>
    </row>
    <row r="104" spans="1:6" ht="60" x14ac:dyDescent="0.2">
      <c r="A104" s="6" t="s">
        <v>148</v>
      </c>
      <c r="B104" s="6" t="s">
        <v>62</v>
      </c>
      <c r="C104" s="2" t="s">
        <v>63</v>
      </c>
      <c r="D104" s="3">
        <v>44</v>
      </c>
      <c r="E104" s="3">
        <v>42.7</v>
      </c>
      <c r="F104" s="34">
        <f t="shared" si="26"/>
        <v>97.045454545454547</v>
      </c>
    </row>
    <row r="105" spans="1:6" ht="14.25" x14ac:dyDescent="0.2">
      <c r="A105" s="7" t="s">
        <v>93</v>
      </c>
      <c r="B105" s="7" t="s">
        <v>130</v>
      </c>
      <c r="C105" s="8" t="s">
        <v>42</v>
      </c>
      <c r="D105" s="9">
        <f>D106+D108+D110</f>
        <v>3981.1000000000004</v>
      </c>
      <c r="E105" s="9">
        <f>E106+E108+E110</f>
        <v>3966.2</v>
      </c>
      <c r="F105" s="9">
        <f t="shared" si="26"/>
        <v>99.625731581723642</v>
      </c>
    </row>
    <row r="106" spans="1:6" ht="66.75" customHeight="1" x14ac:dyDescent="0.2">
      <c r="A106" s="15" t="s">
        <v>94</v>
      </c>
      <c r="B106" s="15" t="s">
        <v>130</v>
      </c>
      <c r="C106" s="16" t="s">
        <v>95</v>
      </c>
      <c r="D106" s="17">
        <f>D107</f>
        <v>1395.2</v>
      </c>
      <c r="E106" s="17">
        <f>E107</f>
        <v>1386.5</v>
      </c>
      <c r="F106" s="53">
        <f t="shared" si="26"/>
        <v>99.376433486238525</v>
      </c>
    </row>
    <row r="107" spans="1:6" ht="60" x14ac:dyDescent="0.2">
      <c r="A107" s="6" t="s">
        <v>94</v>
      </c>
      <c r="B107" s="6" t="s">
        <v>62</v>
      </c>
      <c r="C107" s="2" t="s">
        <v>63</v>
      </c>
      <c r="D107" s="3">
        <v>1395.2</v>
      </c>
      <c r="E107" s="3">
        <v>1386.5</v>
      </c>
      <c r="F107" s="34">
        <f t="shared" si="26"/>
        <v>99.376433486238525</v>
      </c>
    </row>
    <row r="108" spans="1:6" ht="75" x14ac:dyDescent="0.2">
      <c r="A108" s="15" t="s">
        <v>149</v>
      </c>
      <c r="B108" s="15"/>
      <c r="C108" s="16" t="s">
        <v>96</v>
      </c>
      <c r="D108" s="17">
        <f>D109</f>
        <v>1338.7</v>
      </c>
      <c r="E108" s="17">
        <f>E109</f>
        <v>1337.6</v>
      </c>
      <c r="F108" s="53">
        <f t="shared" si="26"/>
        <v>99.917830731306495</v>
      </c>
    </row>
    <row r="109" spans="1:6" ht="60" x14ac:dyDescent="0.2">
      <c r="A109" s="6" t="s">
        <v>149</v>
      </c>
      <c r="B109" s="6" t="s">
        <v>62</v>
      </c>
      <c r="C109" s="2" t="s">
        <v>63</v>
      </c>
      <c r="D109" s="3">
        <v>1338.7</v>
      </c>
      <c r="E109" s="3">
        <v>1337.6</v>
      </c>
      <c r="F109" s="34">
        <f t="shared" si="26"/>
        <v>99.917830731306495</v>
      </c>
    </row>
    <row r="110" spans="1:6" ht="78" customHeight="1" x14ac:dyDescent="0.2">
      <c r="A110" s="15" t="s">
        <v>173</v>
      </c>
      <c r="B110" s="15"/>
      <c r="C110" s="16" t="s">
        <v>97</v>
      </c>
      <c r="D110" s="17">
        <f>D111</f>
        <v>1247.2</v>
      </c>
      <c r="E110" s="17">
        <f>E111</f>
        <v>1242.0999999999999</v>
      </c>
      <c r="F110" s="53">
        <f t="shared" si="26"/>
        <v>99.591084028223207</v>
      </c>
    </row>
    <row r="111" spans="1:6" ht="60" x14ac:dyDescent="0.2">
      <c r="A111" s="6" t="s">
        <v>173</v>
      </c>
      <c r="B111" s="6" t="s">
        <v>62</v>
      </c>
      <c r="C111" s="2" t="s">
        <v>63</v>
      </c>
      <c r="D111" s="3">
        <v>1247.2</v>
      </c>
      <c r="E111" s="3">
        <v>1242.0999999999999</v>
      </c>
      <c r="F111" s="34">
        <f t="shared" si="26"/>
        <v>99.591084028223207</v>
      </c>
    </row>
    <row r="112" spans="1:6" ht="71.25" x14ac:dyDescent="0.2">
      <c r="A112" s="11" t="s">
        <v>44</v>
      </c>
      <c r="B112" s="12" t="s">
        <v>130</v>
      </c>
      <c r="C112" s="13" t="s">
        <v>209</v>
      </c>
      <c r="D112" s="14">
        <f>D113+D118</f>
        <v>3086.8</v>
      </c>
      <c r="E112" s="14">
        <f>E113+E118</f>
        <v>2577.6</v>
      </c>
      <c r="F112" s="14">
        <f t="shared" si="26"/>
        <v>83.503952313075018</v>
      </c>
    </row>
    <row r="113" spans="1:6" ht="28.5" x14ac:dyDescent="0.2">
      <c r="A113" s="7" t="s">
        <v>107</v>
      </c>
      <c r="B113" s="10" t="s">
        <v>130</v>
      </c>
      <c r="C113" s="8" t="s">
        <v>61</v>
      </c>
      <c r="D113" s="9">
        <f>D114+D116</f>
        <v>180.8</v>
      </c>
      <c r="E113" s="9">
        <f>E114+E116</f>
        <v>180.7</v>
      </c>
      <c r="F113" s="9">
        <f t="shared" si="26"/>
        <v>99.944690265486713</v>
      </c>
    </row>
    <row r="114" spans="1:6" ht="35.25" customHeight="1" x14ac:dyDescent="0.2">
      <c r="A114" s="15" t="s">
        <v>150</v>
      </c>
      <c r="B114" s="24" t="s">
        <v>130</v>
      </c>
      <c r="C114" s="16" t="s">
        <v>196</v>
      </c>
      <c r="D114" s="17">
        <f>D115</f>
        <v>56</v>
      </c>
      <c r="E114" s="17">
        <f>E115</f>
        <v>56</v>
      </c>
      <c r="F114" s="53">
        <f t="shared" si="26"/>
        <v>100</v>
      </c>
    </row>
    <row r="115" spans="1:6" ht="60" x14ac:dyDescent="0.2">
      <c r="A115" s="6" t="s">
        <v>150</v>
      </c>
      <c r="B115" s="6" t="s">
        <v>62</v>
      </c>
      <c r="C115" s="2" t="s">
        <v>63</v>
      </c>
      <c r="D115" s="3">
        <v>56</v>
      </c>
      <c r="E115" s="3">
        <v>56</v>
      </c>
      <c r="F115" s="34">
        <f t="shared" si="26"/>
        <v>100</v>
      </c>
    </row>
    <row r="116" spans="1:6" ht="48" customHeight="1" x14ac:dyDescent="0.2">
      <c r="A116" s="15" t="s">
        <v>151</v>
      </c>
      <c r="B116" s="15" t="s">
        <v>130</v>
      </c>
      <c r="C116" s="16" t="s">
        <v>197</v>
      </c>
      <c r="D116" s="17">
        <f>D117</f>
        <v>124.8</v>
      </c>
      <c r="E116" s="17">
        <f>E117</f>
        <v>124.7</v>
      </c>
      <c r="F116" s="53">
        <f t="shared" si="26"/>
        <v>99.919871794871796</v>
      </c>
    </row>
    <row r="117" spans="1:6" ht="60" x14ac:dyDescent="0.2">
      <c r="A117" s="6" t="s">
        <v>151</v>
      </c>
      <c r="B117" s="6" t="s">
        <v>62</v>
      </c>
      <c r="C117" s="2" t="s">
        <v>63</v>
      </c>
      <c r="D117" s="3">
        <v>124.8</v>
      </c>
      <c r="E117" s="3">
        <v>124.7</v>
      </c>
      <c r="F117" s="34">
        <f t="shared" si="26"/>
        <v>99.919871794871796</v>
      </c>
    </row>
    <row r="118" spans="1:6" ht="71.25" x14ac:dyDescent="0.2">
      <c r="A118" s="7" t="s">
        <v>47</v>
      </c>
      <c r="B118" s="7" t="s">
        <v>130</v>
      </c>
      <c r="C118" s="8" t="s">
        <v>64</v>
      </c>
      <c r="D118" s="9">
        <f>D125+D119+D121+D123+D127</f>
        <v>2906</v>
      </c>
      <c r="E118" s="9">
        <f t="shared" ref="E118:F118" si="27">E125+E119+E121+E123+E127</f>
        <v>2396.9</v>
      </c>
      <c r="F118" s="9">
        <f t="shared" si="27"/>
        <v>399.34172043672015</v>
      </c>
    </row>
    <row r="119" spans="1:6" ht="60" x14ac:dyDescent="0.2">
      <c r="A119" s="15" t="s">
        <v>152</v>
      </c>
      <c r="B119" s="15" t="s">
        <v>130</v>
      </c>
      <c r="C119" s="16" t="s">
        <v>65</v>
      </c>
      <c r="D119" s="17">
        <f>D120</f>
        <v>33.6</v>
      </c>
      <c r="E119" s="17">
        <f>E120</f>
        <v>33.6</v>
      </c>
      <c r="F119" s="53">
        <f t="shared" ref="F119:F126" si="28">E119*100/D119</f>
        <v>100</v>
      </c>
    </row>
    <row r="120" spans="1:6" ht="60" x14ac:dyDescent="0.2">
      <c r="A120" s="6" t="s">
        <v>152</v>
      </c>
      <c r="B120" s="6" t="s">
        <v>62</v>
      </c>
      <c r="C120" s="2" t="s">
        <v>63</v>
      </c>
      <c r="D120" s="3">
        <v>33.6</v>
      </c>
      <c r="E120" s="3">
        <v>33.6</v>
      </c>
      <c r="F120" s="34">
        <f t="shared" si="28"/>
        <v>100</v>
      </c>
    </row>
    <row r="121" spans="1:6" ht="60" x14ac:dyDescent="0.2">
      <c r="A121" s="15" t="s">
        <v>153</v>
      </c>
      <c r="B121" s="15" t="s">
        <v>130</v>
      </c>
      <c r="C121" s="16" t="s">
        <v>66</v>
      </c>
      <c r="D121" s="17">
        <f>D122</f>
        <v>233.1</v>
      </c>
      <c r="E121" s="17">
        <f>E122</f>
        <v>232.6</v>
      </c>
      <c r="F121" s="53">
        <f t="shared" si="28"/>
        <v>99.785499785499795</v>
      </c>
    </row>
    <row r="122" spans="1:6" ht="60" x14ac:dyDescent="0.2">
      <c r="A122" s="6" t="s">
        <v>153</v>
      </c>
      <c r="B122" s="6" t="s">
        <v>62</v>
      </c>
      <c r="C122" s="2" t="s">
        <v>63</v>
      </c>
      <c r="D122" s="3">
        <v>233.1</v>
      </c>
      <c r="E122" s="3">
        <v>232.6</v>
      </c>
      <c r="F122" s="34">
        <f t="shared" si="28"/>
        <v>99.785499785499795</v>
      </c>
    </row>
    <row r="123" spans="1:6" ht="30" x14ac:dyDescent="0.2">
      <c r="A123" s="15" t="s">
        <v>48</v>
      </c>
      <c r="B123" s="15" t="s">
        <v>130</v>
      </c>
      <c r="C123" s="16" t="s">
        <v>67</v>
      </c>
      <c r="D123" s="17">
        <f>D124</f>
        <v>201.4</v>
      </c>
      <c r="E123" s="17">
        <f>E124</f>
        <v>201.4</v>
      </c>
      <c r="F123" s="53">
        <f t="shared" si="28"/>
        <v>100</v>
      </c>
    </row>
    <row r="124" spans="1:6" ht="60" x14ac:dyDescent="0.2">
      <c r="A124" s="6" t="s">
        <v>48</v>
      </c>
      <c r="B124" s="6" t="s">
        <v>62</v>
      </c>
      <c r="C124" s="2" t="s">
        <v>63</v>
      </c>
      <c r="D124" s="3">
        <v>201.4</v>
      </c>
      <c r="E124" s="3">
        <v>201.4</v>
      </c>
      <c r="F124" s="34">
        <f t="shared" si="28"/>
        <v>100</v>
      </c>
    </row>
    <row r="125" spans="1:6" ht="64.5" customHeight="1" x14ac:dyDescent="0.2">
      <c r="A125" s="15" t="s">
        <v>198</v>
      </c>
      <c r="B125" s="15" t="s">
        <v>130</v>
      </c>
      <c r="C125" s="47" t="s">
        <v>220</v>
      </c>
      <c r="D125" s="17">
        <f>D126</f>
        <v>1937.9</v>
      </c>
      <c r="E125" s="17">
        <f>E126</f>
        <v>1929.3</v>
      </c>
      <c r="F125" s="53">
        <f t="shared" si="28"/>
        <v>99.556220651220386</v>
      </c>
    </row>
    <row r="126" spans="1:6" ht="60" x14ac:dyDescent="0.2">
      <c r="A126" s="6" t="s">
        <v>198</v>
      </c>
      <c r="B126" s="6" t="s">
        <v>62</v>
      </c>
      <c r="C126" s="2" t="s">
        <v>63</v>
      </c>
      <c r="D126" s="3">
        <v>1937.9</v>
      </c>
      <c r="E126" s="3">
        <v>1929.3</v>
      </c>
      <c r="F126" s="34">
        <f t="shared" si="28"/>
        <v>99.556220651220386</v>
      </c>
    </row>
    <row r="127" spans="1:6" s="83" customFormat="1" ht="45" x14ac:dyDescent="0.2">
      <c r="A127" s="74" t="s">
        <v>287</v>
      </c>
      <c r="B127" s="74"/>
      <c r="C127" s="75" t="s">
        <v>288</v>
      </c>
      <c r="D127" s="73">
        <f>D128</f>
        <v>500</v>
      </c>
      <c r="E127" s="73">
        <f t="shared" ref="E127:F127" si="29">E128</f>
        <v>0</v>
      </c>
      <c r="F127" s="73">
        <f t="shared" si="29"/>
        <v>0</v>
      </c>
    </row>
    <row r="128" spans="1:6" s="83" customFormat="1" ht="60" x14ac:dyDescent="0.2">
      <c r="A128" s="6" t="s">
        <v>287</v>
      </c>
      <c r="B128" s="6" t="s">
        <v>62</v>
      </c>
      <c r="C128" s="2" t="s">
        <v>63</v>
      </c>
      <c r="D128" s="3">
        <v>500</v>
      </c>
      <c r="E128" s="3"/>
      <c r="F128" s="34">
        <f t="shared" ref="F128:F149" si="30">E128*100/D128</f>
        <v>0</v>
      </c>
    </row>
    <row r="129" spans="1:6" ht="99.75" x14ac:dyDescent="0.2">
      <c r="A129" s="11" t="s">
        <v>49</v>
      </c>
      <c r="B129" s="11" t="s">
        <v>130</v>
      </c>
      <c r="C129" s="13" t="s">
        <v>210</v>
      </c>
      <c r="D129" s="14">
        <f>D133+D144+D130</f>
        <v>160</v>
      </c>
      <c r="E129" s="14">
        <f>E133+E144+E130</f>
        <v>155.10000000000002</v>
      </c>
      <c r="F129" s="14">
        <f t="shared" si="30"/>
        <v>96.937500000000014</v>
      </c>
    </row>
    <row r="130" spans="1:6" s="49" customFormat="1" ht="42.75" x14ac:dyDescent="0.2">
      <c r="A130" s="62" t="s">
        <v>248</v>
      </c>
      <c r="B130" s="62"/>
      <c r="C130" s="63" t="s">
        <v>249</v>
      </c>
      <c r="D130" s="64">
        <f>D131</f>
        <v>30</v>
      </c>
      <c r="E130" s="64">
        <f t="shared" ref="E130" si="31">E131</f>
        <v>30</v>
      </c>
      <c r="F130" s="9">
        <f t="shared" si="30"/>
        <v>100</v>
      </c>
    </row>
    <row r="131" spans="1:6" s="49" customFormat="1" ht="60" x14ac:dyDescent="0.2">
      <c r="A131" s="51" t="s">
        <v>250</v>
      </c>
      <c r="B131" s="65"/>
      <c r="C131" s="52" t="s">
        <v>251</v>
      </c>
      <c r="D131" s="53">
        <f>D132</f>
        <v>30</v>
      </c>
      <c r="E131" s="53">
        <f t="shared" ref="E131" si="32">E132</f>
        <v>30</v>
      </c>
      <c r="F131" s="53">
        <f t="shared" si="30"/>
        <v>100</v>
      </c>
    </row>
    <row r="132" spans="1:6" s="49" customFormat="1" ht="45" x14ac:dyDescent="0.2">
      <c r="A132" s="5" t="s">
        <v>250</v>
      </c>
      <c r="B132" s="6" t="s">
        <v>19</v>
      </c>
      <c r="C132" s="2" t="s">
        <v>84</v>
      </c>
      <c r="D132" s="34">
        <v>30</v>
      </c>
      <c r="E132" s="34">
        <v>30</v>
      </c>
      <c r="F132" s="34">
        <f t="shared" si="30"/>
        <v>100</v>
      </c>
    </row>
    <row r="133" spans="1:6" ht="65.25" customHeight="1" x14ac:dyDescent="0.2">
      <c r="A133" s="20" t="s">
        <v>100</v>
      </c>
      <c r="B133" s="18"/>
      <c r="C133" s="19" t="s">
        <v>99</v>
      </c>
      <c r="D133" s="32">
        <f>D134+D136+D138+D140+D142</f>
        <v>110.00000000000001</v>
      </c>
      <c r="E133" s="32">
        <f>E134+E136+E138+E140+E142</f>
        <v>109.80000000000001</v>
      </c>
      <c r="F133" s="9">
        <f t="shared" si="30"/>
        <v>99.818181818181827</v>
      </c>
    </row>
    <row r="134" spans="1:6" ht="47.25" customHeight="1" x14ac:dyDescent="0.2">
      <c r="A134" s="15" t="s">
        <v>154</v>
      </c>
      <c r="B134" s="15"/>
      <c r="C134" s="16" t="s">
        <v>101</v>
      </c>
      <c r="D134" s="17">
        <f>D135</f>
        <v>17.8</v>
      </c>
      <c r="E134" s="17">
        <f>E135</f>
        <v>17.8</v>
      </c>
      <c r="F134" s="53">
        <f t="shared" si="30"/>
        <v>100</v>
      </c>
    </row>
    <row r="135" spans="1:6" ht="45" x14ac:dyDescent="0.2">
      <c r="A135" s="6" t="s">
        <v>154</v>
      </c>
      <c r="B135" s="6" t="s">
        <v>19</v>
      </c>
      <c r="C135" s="2" t="s">
        <v>84</v>
      </c>
      <c r="D135" s="3">
        <v>17.8</v>
      </c>
      <c r="E135" s="3">
        <v>17.8</v>
      </c>
      <c r="F135" s="34">
        <f t="shared" si="30"/>
        <v>100</v>
      </c>
    </row>
    <row r="136" spans="1:6" ht="45" x14ac:dyDescent="0.2">
      <c r="A136" s="15" t="s">
        <v>154</v>
      </c>
      <c r="B136" s="15"/>
      <c r="C136" s="16" t="s">
        <v>101</v>
      </c>
      <c r="D136" s="17">
        <f>D137</f>
        <v>16.899999999999999</v>
      </c>
      <c r="E136" s="17">
        <v>16.899999999999999</v>
      </c>
      <c r="F136" s="53">
        <f t="shared" si="30"/>
        <v>100</v>
      </c>
    </row>
    <row r="137" spans="1:6" ht="45" x14ac:dyDescent="0.2">
      <c r="A137" s="6" t="s">
        <v>154</v>
      </c>
      <c r="B137" s="6" t="s">
        <v>81</v>
      </c>
      <c r="C137" s="2" t="s">
        <v>98</v>
      </c>
      <c r="D137" s="3">
        <v>16.899999999999999</v>
      </c>
      <c r="E137" s="3">
        <v>16.899999999999999</v>
      </c>
      <c r="F137" s="34">
        <f t="shared" si="30"/>
        <v>100</v>
      </c>
    </row>
    <row r="138" spans="1:6" ht="45" x14ac:dyDescent="0.2">
      <c r="A138" s="15" t="s">
        <v>154</v>
      </c>
      <c r="B138" s="15"/>
      <c r="C138" s="16" t="s">
        <v>101</v>
      </c>
      <c r="D138" s="17">
        <f>D139</f>
        <v>21.1</v>
      </c>
      <c r="E138" s="17">
        <f>E139</f>
        <v>21.1</v>
      </c>
      <c r="F138" s="53">
        <f t="shared" si="30"/>
        <v>100</v>
      </c>
    </row>
    <row r="139" spans="1:6" ht="45" x14ac:dyDescent="0.2">
      <c r="A139" s="6" t="s">
        <v>154</v>
      </c>
      <c r="B139" s="6" t="s">
        <v>18</v>
      </c>
      <c r="C139" s="2" t="s">
        <v>57</v>
      </c>
      <c r="D139" s="3">
        <v>21.1</v>
      </c>
      <c r="E139" s="3">
        <v>21.1</v>
      </c>
      <c r="F139" s="34">
        <f t="shared" si="30"/>
        <v>100</v>
      </c>
    </row>
    <row r="140" spans="1:6" ht="45" x14ac:dyDescent="0.2">
      <c r="A140" s="15" t="s">
        <v>154</v>
      </c>
      <c r="B140" s="15"/>
      <c r="C140" s="16" t="s">
        <v>101</v>
      </c>
      <c r="D140" s="17">
        <f>D141</f>
        <v>15</v>
      </c>
      <c r="E140" s="17">
        <f>E141</f>
        <v>14.8</v>
      </c>
      <c r="F140" s="53">
        <f t="shared" si="30"/>
        <v>98.666666666666671</v>
      </c>
    </row>
    <row r="141" spans="1:6" ht="60" x14ac:dyDescent="0.2">
      <c r="A141" s="6" t="s">
        <v>154</v>
      </c>
      <c r="B141" s="6" t="s">
        <v>62</v>
      </c>
      <c r="C141" s="2" t="s">
        <v>63</v>
      </c>
      <c r="D141" s="3">
        <v>15</v>
      </c>
      <c r="E141" s="3">
        <v>14.8</v>
      </c>
      <c r="F141" s="34">
        <f t="shared" si="30"/>
        <v>98.666666666666671</v>
      </c>
    </row>
    <row r="142" spans="1:6" ht="31.5" customHeight="1" x14ac:dyDescent="0.2">
      <c r="A142" s="15" t="s">
        <v>155</v>
      </c>
      <c r="B142" s="15"/>
      <c r="C142" s="16" t="s">
        <v>102</v>
      </c>
      <c r="D142" s="17">
        <f>D143</f>
        <v>39.200000000000003</v>
      </c>
      <c r="E142" s="17">
        <f>E143</f>
        <v>39.200000000000003</v>
      </c>
      <c r="F142" s="53">
        <f t="shared" si="30"/>
        <v>100</v>
      </c>
    </row>
    <row r="143" spans="1:6" ht="45" x14ac:dyDescent="0.2">
      <c r="A143" s="6" t="s">
        <v>155</v>
      </c>
      <c r="B143" s="6" t="s">
        <v>18</v>
      </c>
      <c r="C143" s="2" t="s">
        <v>57</v>
      </c>
      <c r="D143" s="3">
        <v>39.200000000000003</v>
      </c>
      <c r="E143" s="3">
        <v>39.200000000000003</v>
      </c>
      <c r="F143" s="34">
        <f t="shared" si="30"/>
        <v>100</v>
      </c>
    </row>
    <row r="144" spans="1:6" ht="74.25" customHeight="1" x14ac:dyDescent="0.2">
      <c r="A144" s="20" t="s">
        <v>104</v>
      </c>
      <c r="B144" s="18" t="s">
        <v>130</v>
      </c>
      <c r="C144" s="19" t="s">
        <v>103</v>
      </c>
      <c r="D144" s="32">
        <f t="shared" ref="D144:E145" si="33">D145</f>
        <v>20</v>
      </c>
      <c r="E144" s="32">
        <f t="shared" si="33"/>
        <v>15.3</v>
      </c>
      <c r="F144" s="9">
        <f t="shared" si="30"/>
        <v>76.5</v>
      </c>
    </row>
    <row r="145" spans="1:6" ht="63" customHeight="1" x14ac:dyDescent="0.2">
      <c r="A145" s="30" t="s">
        <v>156</v>
      </c>
      <c r="B145" s="15"/>
      <c r="C145" s="21" t="s">
        <v>6</v>
      </c>
      <c r="D145" s="17">
        <f t="shared" si="33"/>
        <v>20</v>
      </c>
      <c r="E145" s="17">
        <f t="shared" si="33"/>
        <v>15.3</v>
      </c>
      <c r="F145" s="53">
        <f t="shared" si="30"/>
        <v>76.5</v>
      </c>
    </row>
    <row r="146" spans="1:6" ht="30" x14ac:dyDescent="0.2">
      <c r="A146" s="6" t="s">
        <v>156</v>
      </c>
      <c r="B146" s="6" t="s">
        <v>58</v>
      </c>
      <c r="C146" s="2" t="s">
        <v>59</v>
      </c>
      <c r="D146" s="3">
        <v>20</v>
      </c>
      <c r="E146" s="3">
        <v>15.3</v>
      </c>
      <c r="F146" s="34">
        <f t="shared" si="30"/>
        <v>76.5</v>
      </c>
    </row>
    <row r="147" spans="1:6" ht="132" customHeight="1" x14ac:dyDescent="0.2">
      <c r="A147" s="11" t="s">
        <v>105</v>
      </c>
      <c r="B147" s="11" t="s">
        <v>130</v>
      </c>
      <c r="C147" s="13" t="s">
        <v>211</v>
      </c>
      <c r="D147" s="14">
        <f>D148+D166+D157+D175</f>
        <v>8601.9</v>
      </c>
      <c r="E147" s="14">
        <f>E148+E166+E157+E175</f>
        <v>8087.9000000000005</v>
      </c>
      <c r="F147" s="14">
        <f t="shared" si="30"/>
        <v>94.024575965775014</v>
      </c>
    </row>
    <row r="148" spans="1:6" ht="42.75" x14ac:dyDescent="0.2">
      <c r="A148" s="7" t="s">
        <v>50</v>
      </c>
      <c r="B148" s="7" t="s">
        <v>130</v>
      </c>
      <c r="C148" s="8" t="s">
        <v>106</v>
      </c>
      <c r="D148" s="9">
        <f>D149+D152+D154</f>
        <v>1470.1000000000001</v>
      </c>
      <c r="E148" s="9">
        <f>E149+E152+E154</f>
        <v>1468.1000000000001</v>
      </c>
      <c r="F148" s="9">
        <f t="shared" si="30"/>
        <v>99.863954833004541</v>
      </c>
    </row>
    <row r="149" spans="1:6" ht="60" x14ac:dyDescent="0.2">
      <c r="A149" s="15" t="s">
        <v>199</v>
      </c>
      <c r="B149" s="15"/>
      <c r="C149" s="16" t="s">
        <v>200</v>
      </c>
      <c r="D149" s="17">
        <f>D150+D151</f>
        <v>929.80000000000007</v>
      </c>
      <c r="E149" s="17">
        <f t="shared" ref="E149" si="34">E150+E151</f>
        <v>927.80000000000007</v>
      </c>
      <c r="F149" s="53">
        <f t="shared" si="30"/>
        <v>99.784899978489989</v>
      </c>
    </row>
    <row r="150" spans="1:6" s="83" customFormat="1" ht="45" x14ac:dyDescent="0.2">
      <c r="A150" s="6" t="s">
        <v>199</v>
      </c>
      <c r="B150" s="6" t="s">
        <v>81</v>
      </c>
      <c r="C150" s="2" t="s">
        <v>98</v>
      </c>
      <c r="D150" s="3">
        <v>31.2</v>
      </c>
      <c r="E150" s="3">
        <v>31.2</v>
      </c>
      <c r="F150" s="34">
        <f t="shared" ref="F150:F151" si="35">E150*100/D150</f>
        <v>100</v>
      </c>
    </row>
    <row r="151" spans="1:6" ht="30" x14ac:dyDescent="0.2">
      <c r="A151" s="6" t="s">
        <v>199</v>
      </c>
      <c r="B151" s="6" t="s">
        <v>58</v>
      </c>
      <c r="C151" s="2" t="s">
        <v>59</v>
      </c>
      <c r="D151" s="3">
        <v>898.6</v>
      </c>
      <c r="E151" s="3">
        <v>896.6</v>
      </c>
      <c r="F151" s="34">
        <f t="shared" si="35"/>
        <v>99.777431560204761</v>
      </c>
    </row>
    <row r="152" spans="1:6" s="49" customFormat="1" ht="75" x14ac:dyDescent="0.2">
      <c r="A152" s="51" t="s">
        <v>252</v>
      </c>
      <c r="B152" s="54"/>
      <c r="C152" s="52" t="s">
        <v>253</v>
      </c>
      <c r="D152" s="56">
        <f>D153</f>
        <v>200</v>
      </c>
      <c r="E152" s="56">
        <f t="shared" ref="E152" si="36">E153</f>
        <v>200</v>
      </c>
      <c r="F152" s="53">
        <f>E152*100/D152</f>
        <v>100</v>
      </c>
    </row>
    <row r="153" spans="1:6" s="49" customFormat="1" ht="30" x14ac:dyDescent="0.2">
      <c r="A153" s="5" t="s">
        <v>252</v>
      </c>
      <c r="B153" s="6" t="s">
        <v>58</v>
      </c>
      <c r="C153" s="2" t="s">
        <v>59</v>
      </c>
      <c r="D153" s="3">
        <v>200</v>
      </c>
      <c r="E153" s="3">
        <v>200</v>
      </c>
      <c r="F153" s="34">
        <f>E153*100/D153</f>
        <v>100</v>
      </c>
    </row>
    <row r="154" spans="1:6" s="49" customFormat="1" ht="90" x14ac:dyDescent="0.2">
      <c r="A154" s="51" t="s">
        <v>254</v>
      </c>
      <c r="B154" s="54"/>
      <c r="C154" s="52" t="s">
        <v>255</v>
      </c>
      <c r="D154" s="56">
        <f>D155+D156</f>
        <v>340.29999999999995</v>
      </c>
      <c r="E154" s="56">
        <f t="shared" ref="E154" si="37">E155+E156</f>
        <v>340.29999999999995</v>
      </c>
      <c r="F154" s="53">
        <f>E154*100/D154</f>
        <v>99.999999999999986</v>
      </c>
    </row>
    <row r="155" spans="1:6" s="49" customFormat="1" ht="45" x14ac:dyDescent="0.2">
      <c r="A155" s="5" t="s">
        <v>254</v>
      </c>
      <c r="B155" s="5" t="s">
        <v>81</v>
      </c>
      <c r="C155" s="66" t="s">
        <v>98</v>
      </c>
      <c r="D155" s="3">
        <v>304.89999999999998</v>
      </c>
      <c r="E155" s="3">
        <v>304.89999999999998</v>
      </c>
      <c r="F155" s="34">
        <f t="shared" ref="F155:F156" si="38">E155*100/D155</f>
        <v>100</v>
      </c>
    </row>
    <row r="156" spans="1:6" s="49" customFormat="1" ht="30" x14ac:dyDescent="0.2">
      <c r="A156" s="5" t="s">
        <v>254</v>
      </c>
      <c r="B156" s="5" t="s">
        <v>58</v>
      </c>
      <c r="C156" s="66" t="s">
        <v>59</v>
      </c>
      <c r="D156" s="3">
        <v>35.4</v>
      </c>
      <c r="E156" s="3">
        <v>35.4</v>
      </c>
      <c r="F156" s="34">
        <f t="shared" si="38"/>
        <v>100</v>
      </c>
    </row>
    <row r="157" spans="1:6" s="72" customFormat="1" ht="42.75" x14ac:dyDescent="0.2">
      <c r="A157" s="78" t="s">
        <v>272</v>
      </c>
      <c r="B157" s="78"/>
      <c r="C157" s="79" t="s">
        <v>276</v>
      </c>
      <c r="D157" s="80">
        <f>D158+D164+D162</f>
        <v>802.7</v>
      </c>
      <c r="E157" s="80">
        <f t="shared" ref="E157" si="39">E158+E164+E162</f>
        <v>802.7</v>
      </c>
      <c r="F157" s="9">
        <f>E157*100/D157</f>
        <v>100</v>
      </c>
    </row>
    <row r="158" spans="1:6" s="72" customFormat="1" ht="45" x14ac:dyDescent="0.2">
      <c r="A158" s="54" t="s">
        <v>273</v>
      </c>
      <c r="B158" s="51"/>
      <c r="C158" s="55" t="s">
        <v>277</v>
      </c>
      <c r="D158" s="56">
        <f>D159+D160+D161</f>
        <v>71.2</v>
      </c>
      <c r="E158" s="56">
        <f t="shared" ref="E158" si="40">E159+E160+E161</f>
        <v>71.2</v>
      </c>
      <c r="F158" s="53">
        <f>E158*100/D158</f>
        <v>100</v>
      </c>
    </row>
    <row r="159" spans="1:6" s="72" customFormat="1" ht="45" x14ac:dyDescent="0.2">
      <c r="A159" s="6" t="s">
        <v>273</v>
      </c>
      <c r="B159" s="5" t="s">
        <v>81</v>
      </c>
      <c r="C159" s="66" t="s">
        <v>98</v>
      </c>
      <c r="D159" s="3">
        <v>27.8</v>
      </c>
      <c r="E159" s="3">
        <v>27.8</v>
      </c>
      <c r="F159" s="34">
        <f t="shared" ref="F159:F161" si="41">E159*100/D159</f>
        <v>100</v>
      </c>
    </row>
    <row r="160" spans="1:6" s="72" customFormat="1" ht="45" x14ac:dyDescent="0.2">
      <c r="A160" s="6" t="s">
        <v>273</v>
      </c>
      <c r="B160" s="6" t="s">
        <v>18</v>
      </c>
      <c r="C160" s="2" t="s">
        <v>57</v>
      </c>
      <c r="D160" s="3">
        <v>36</v>
      </c>
      <c r="E160" s="3">
        <v>36</v>
      </c>
      <c r="F160" s="34">
        <f t="shared" si="41"/>
        <v>100</v>
      </c>
    </row>
    <row r="161" spans="1:6" s="72" customFormat="1" ht="30" x14ac:dyDescent="0.2">
      <c r="A161" s="6" t="s">
        <v>273</v>
      </c>
      <c r="B161" s="5" t="s">
        <v>58</v>
      </c>
      <c r="C161" s="66" t="s">
        <v>59</v>
      </c>
      <c r="D161" s="3">
        <v>7.4</v>
      </c>
      <c r="E161" s="3">
        <v>7.4</v>
      </c>
      <c r="F161" s="34">
        <f t="shared" si="41"/>
        <v>100</v>
      </c>
    </row>
    <row r="162" spans="1:6" s="72" customFormat="1" ht="60" x14ac:dyDescent="0.2">
      <c r="A162" s="54" t="s">
        <v>278</v>
      </c>
      <c r="B162" s="51"/>
      <c r="C162" s="55" t="s">
        <v>279</v>
      </c>
      <c r="D162" s="56">
        <f>D163</f>
        <v>66.7</v>
      </c>
      <c r="E162" s="56">
        <f t="shared" ref="E162" si="42">E163</f>
        <v>66.7</v>
      </c>
      <c r="F162" s="53">
        <f t="shared" ref="F162:F172" si="43">E162*100/D162</f>
        <v>100</v>
      </c>
    </row>
    <row r="163" spans="1:6" s="72" customFormat="1" ht="45" x14ac:dyDescent="0.2">
      <c r="A163" s="6" t="s">
        <v>278</v>
      </c>
      <c r="B163" s="6" t="s">
        <v>18</v>
      </c>
      <c r="C163" s="2" t="s">
        <v>57</v>
      </c>
      <c r="D163" s="3">
        <v>66.7</v>
      </c>
      <c r="E163" s="3">
        <v>66.7</v>
      </c>
      <c r="F163" s="34">
        <f t="shared" si="43"/>
        <v>100</v>
      </c>
    </row>
    <row r="164" spans="1:6" s="72" customFormat="1" ht="60" x14ac:dyDescent="0.2">
      <c r="A164" s="54" t="s">
        <v>274</v>
      </c>
      <c r="B164" s="51"/>
      <c r="C164" s="55" t="s">
        <v>275</v>
      </c>
      <c r="D164" s="56">
        <f>D165</f>
        <v>664.8</v>
      </c>
      <c r="E164" s="56">
        <f t="shared" ref="E164" si="44">E165</f>
        <v>664.8</v>
      </c>
      <c r="F164" s="53">
        <f t="shared" si="43"/>
        <v>100</v>
      </c>
    </row>
    <row r="165" spans="1:6" s="72" customFormat="1" ht="45" x14ac:dyDescent="0.2">
      <c r="A165" s="6" t="s">
        <v>274</v>
      </c>
      <c r="B165" s="6" t="s">
        <v>18</v>
      </c>
      <c r="C165" s="2" t="s">
        <v>57</v>
      </c>
      <c r="D165" s="3">
        <v>664.8</v>
      </c>
      <c r="E165" s="3">
        <v>664.8</v>
      </c>
      <c r="F165" s="34">
        <f t="shared" si="43"/>
        <v>100</v>
      </c>
    </row>
    <row r="166" spans="1:6" ht="33" customHeight="1" x14ac:dyDescent="0.2">
      <c r="A166" s="20" t="s">
        <v>51</v>
      </c>
      <c r="B166" s="18"/>
      <c r="C166" s="77" t="s">
        <v>13</v>
      </c>
      <c r="D166" s="32">
        <f>D173+D167+D169+D171</f>
        <v>6279.0999999999995</v>
      </c>
      <c r="E166" s="32">
        <f t="shared" ref="E166" si="45">E173+E167+E169+E171</f>
        <v>5767.1</v>
      </c>
      <c r="F166" s="9">
        <f t="shared" si="43"/>
        <v>91.845965186093551</v>
      </c>
    </row>
    <row r="167" spans="1:6" ht="48.75" customHeight="1" x14ac:dyDescent="0.2">
      <c r="A167" s="15" t="s">
        <v>158</v>
      </c>
      <c r="B167" s="15" t="s">
        <v>130</v>
      </c>
      <c r="C167" s="16" t="s">
        <v>11</v>
      </c>
      <c r="D167" s="17">
        <f>D168</f>
        <v>233.7</v>
      </c>
      <c r="E167" s="17">
        <f>E168</f>
        <v>0</v>
      </c>
      <c r="F167" s="53">
        <f t="shared" si="43"/>
        <v>0</v>
      </c>
    </row>
    <row r="168" spans="1:6" ht="33" customHeight="1" x14ac:dyDescent="0.2">
      <c r="A168" s="6" t="s">
        <v>158</v>
      </c>
      <c r="B168" s="6" t="s">
        <v>58</v>
      </c>
      <c r="C168" s="2" t="s">
        <v>59</v>
      </c>
      <c r="D168" s="3">
        <v>233.7</v>
      </c>
      <c r="E168" s="3">
        <v>0</v>
      </c>
      <c r="F168" s="34">
        <f t="shared" si="43"/>
        <v>0</v>
      </c>
    </row>
    <row r="169" spans="1:6" ht="114" customHeight="1" x14ac:dyDescent="0.2">
      <c r="A169" s="15" t="s">
        <v>219</v>
      </c>
      <c r="B169" s="15" t="s">
        <v>130</v>
      </c>
      <c r="C169" s="16" t="s">
        <v>12</v>
      </c>
      <c r="D169" s="17">
        <f>D170</f>
        <v>909</v>
      </c>
      <c r="E169" s="17">
        <f>E170</f>
        <v>909</v>
      </c>
      <c r="F169" s="53">
        <f t="shared" si="43"/>
        <v>100</v>
      </c>
    </row>
    <row r="170" spans="1:6" ht="33" customHeight="1" x14ac:dyDescent="0.2">
      <c r="A170" s="6" t="s">
        <v>219</v>
      </c>
      <c r="B170" s="6" t="s">
        <v>58</v>
      </c>
      <c r="C170" s="2" t="s">
        <v>59</v>
      </c>
      <c r="D170" s="3">
        <v>909</v>
      </c>
      <c r="E170" s="3">
        <v>909</v>
      </c>
      <c r="F170" s="34">
        <f t="shared" si="43"/>
        <v>100</v>
      </c>
    </row>
    <row r="171" spans="1:6" s="49" customFormat="1" ht="91.5" customHeight="1" x14ac:dyDescent="0.2">
      <c r="A171" s="67" t="s">
        <v>256</v>
      </c>
      <c r="B171" s="68"/>
      <c r="C171" s="69" t="s">
        <v>257</v>
      </c>
      <c r="D171" s="70">
        <f>D172</f>
        <v>947.4</v>
      </c>
      <c r="E171" s="70">
        <f>E172</f>
        <v>669.1</v>
      </c>
      <c r="F171" s="70">
        <f t="shared" si="43"/>
        <v>70.624868059953556</v>
      </c>
    </row>
    <row r="172" spans="1:6" s="49" customFormat="1" ht="33" customHeight="1" x14ac:dyDescent="0.2">
      <c r="A172" s="5" t="s">
        <v>256</v>
      </c>
      <c r="B172" s="6" t="s">
        <v>58</v>
      </c>
      <c r="C172" s="2" t="s">
        <v>59</v>
      </c>
      <c r="D172" s="3">
        <v>947.4</v>
      </c>
      <c r="E172" s="3">
        <v>669.1</v>
      </c>
      <c r="F172" s="34">
        <f t="shared" si="43"/>
        <v>70.624868059953556</v>
      </c>
    </row>
    <row r="173" spans="1:6" ht="110.25" customHeight="1" x14ac:dyDescent="0.2">
      <c r="A173" s="25" t="s">
        <v>157</v>
      </c>
      <c r="B173" s="25" t="s">
        <v>130</v>
      </c>
      <c r="C173" s="26" t="s">
        <v>10</v>
      </c>
      <c r="D173" s="27">
        <f>D174</f>
        <v>4189</v>
      </c>
      <c r="E173" s="27">
        <f>E174</f>
        <v>4189</v>
      </c>
      <c r="F173" s="27">
        <f>F174</f>
        <v>100</v>
      </c>
    </row>
    <row r="174" spans="1:6" ht="30" x14ac:dyDescent="0.2">
      <c r="A174" s="6" t="s">
        <v>157</v>
      </c>
      <c r="B174" s="6" t="s">
        <v>58</v>
      </c>
      <c r="C174" s="2" t="s">
        <v>59</v>
      </c>
      <c r="D174" s="3">
        <v>4189</v>
      </c>
      <c r="E174" s="3">
        <v>4189</v>
      </c>
      <c r="F174" s="34">
        <f t="shared" ref="F174:F191" si="46">E174*100/D174</f>
        <v>100</v>
      </c>
    </row>
    <row r="175" spans="1:6" s="72" customFormat="1" ht="42.75" x14ac:dyDescent="0.2">
      <c r="A175" s="78" t="s">
        <v>280</v>
      </c>
      <c r="B175" s="78"/>
      <c r="C175" s="79" t="s">
        <v>281</v>
      </c>
      <c r="D175" s="80">
        <f>D176</f>
        <v>50</v>
      </c>
      <c r="E175" s="80">
        <f t="shared" ref="E175" si="47">E176</f>
        <v>50</v>
      </c>
      <c r="F175" s="9">
        <f t="shared" si="46"/>
        <v>100</v>
      </c>
    </row>
    <row r="176" spans="1:6" s="72" customFormat="1" ht="60" x14ac:dyDescent="0.2">
      <c r="A176" s="54" t="s">
        <v>282</v>
      </c>
      <c r="B176" s="54"/>
      <c r="C176" s="55" t="s">
        <v>283</v>
      </c>
      <c r="D176" s="56">
        <f>D177</f>
        <v>50</v>
      </c>
      <c r="E176" s="56">
        <f t="shared" ref="E176" si="48">E177</f>
        <v>50</v>
      </c>
      <c r="F176" s="53">
        <f t="shared" si="46"/>
        <v>100</v>
      </c>
    </row>
    <row r="177" spans="1:6" s="72" customFormat="1" ht="30" x14ac:dyDescent="0.2">
      <c r="A177" s="6" t="s">
        <v>282</v>
      </c>
      <c r="B177" s="6" t="s">
        <v>58</v>
      </c>
      <c r="C177" s="2" t="s">
        <v>59</v>
      </c>
      <c r="D177" s="3">
        <v>50</v>
      </c>
      <c r="E177" s="3">
        <v>50</v>
      </c>
      <c r="F177" s="34">
        <f t="shared" si="46"/>
        <v>100</v>
      </c>
    </row>
    <row r="178" spans="1:6" ht="71.25" x14ac:dyDescent="0.2">
      <c r="A178" s="11" t="s">
        <v>52</v>
      </c>
      <c r="B178" s="11" t="s">
        <v>130</v>
      </c>
      <c r="C178" s="13" t="s">
        <v>212</v>
      </c>
      <c r="D178" s="14">
        <f>D179+D184+D187</f>
        <v>951</v>
      </c>
      <c r="E178" s="14">
        <f>E179+E184+E187</f>
        <v>943.9</v>
      </c>
      <c r="F178" s="14">
        <f t="shared" si="46"/>
        <v>99.253417455310199</v>
      </c>
    </row>
    <row r="179" spans="1:6" ht="57" x14ac:dyDescent="0.2">
      <c r="A179" s="7" t="s">
        <v>53</v>
      </c>
      <c r="B179" s="7" t="s">
        <v>130</v>
      </c>
      <c r="C179" s="8" t="s">
        <v>45</v>
      </c>
      <c r="D179" s="9">
        <f>D180+D182</f>
        <v>178.7</v>
      </c>
      <c r="E179" s="9">
        <f t="shared" ref="E179" si="49">E180+E182</f>
        <v>178.1</v>
      </c>
      <c r="F179" s="9">
        <f t="shared" si="46"/>
        <v>99.664241745942931</v>
      </c>
    </row>
    <row r="180" spans="1:6" ht="45" x14ac:dyDescent="0.2">
      <c r="A180" s="15" t="s">
        <v>54</v>
      </c>
      <c r="B180" s="15" t="s">
        <v>130</v>
      </c>
      <c r="C180" s="22" t="s">
        <v>46</v>
      </c>
      <c r="D180" s="17">
        <f t="shared" ref="D180:E180" si="50">D181</f>
        <v>98.7</v>
      </c>
      <c r="E180" s="17">
        <f t="shared" si="50"/>
        <v>98.1</v>
      </c>
      <c r="F180" s="53">
        <f t="shared" si="46"/>
        <v>99.39209726443768</v>
      </c>
    </row>
    <row r="181" spans="1:6" ht="30" x14ac:dyDescent="0.2">
      <c r="A181" s="6" t="s">
        <v>54</v>
      </c>
      <c r="B181" s="6" t="s">
        <v>58</v>
      </c>
      <c r="C181" s="2" t="s">
        <v>59</v>
      </c>
      <c r="D181" s="3">
        <v>98.7</v>
      </c>
      <c r="E181" s="3">
        <v>98.1</v>
      </c>
      <c r="F181" s="34">
        <f t="shared" si="46"/>
        <v>99.39209726443768</v>
      </c>
    </row>
    <row r="182" spans="1:6" s="49" customFormat="1" ht="45" x14ac:dyDescent="0.2">
      <c r="A182" s="51" t="s">
        <v>258</v>
      </c>
      <c r="B182" s="54"/>
      <c r="C182" s="52" t="s">
        <v>259</v>
      </c>
      <c r="D182" s="56">
        <f>D183</f>
        <v>80</v>
      </c>
      <c r="E182" s="56">
        <f t="shared" ref="E182" si="51">E183</f>
        <v>80</v>
      </c>
      <c r="F182" s="53">
        <f t="shared" si="46"/>
        <v>100</v>
      </c>
    </row>
    <row r="183" spans="1:6" s="49" customFormat="1" ht="45" x14ac:dyDescent="0.2">
      <c r="A183" s="5" t="s">
        <v>258</v>
      </c>
      <c r="B183" s="5" t="s">
        <v>81</v>
      </c>
      <c r="C183" s="66" t="s">
        <v>98</v>
      </c>
      <c r="D183" s="3">
        <v>80</v>
      </c>
      <c r="E183" s="3">
        <v>80</v>
      </c>
      <c r="F183" s="34">
        <f t="shared" si="46"/>
        <v>100</v>
      </c>
    </row>
    <row r="184" spans="1:6" ht="57" x14ac:dyDescent="0.2">
      <c r="A184" s="7" t="s">
        <v>121</v>
      </c>
      <c r="B184" s="7" t="s">
        <v>130</v>
      </c>
      <c r="C184" s="8" t="s">
        <v>120</v>
      </c>
      <c r="D184" s="9">
        <f t="shared" ref="D184:E185" si="52">D185</f>
        <v>10</v>
      </c>
      <c r="E184" s="9">
        <f t="shared" si="52"/>
        <v>10</v>
      </c>
      <c r="F184" s="9">
        <f t="shared" si="46"/>
        <v>100</v>
      </c>
    </row>
    <row r="185" spans="1:6" ht="45" x14ac:dyDescent="0.2">
      <c r="A185" s="15" t="s">
        <v>159</v>
      </c>
      <c r="B185" s="15" t="s">
        <v>130</v>
      </c>
      <c r="C185" s="81" t="s">
        <v>284</v>
      </c>
      <c r="D185" s="17">
        <f t="shared" si="52"/>
        <v>10</v>
      </c>
      <c r="E185" s="17">
        <f t="shared" si="52"/>
        <v>10</v>
      </c>
      <c r="F185" s="53">
        <f t="shared" si="46"/>
        <v>100</v>
      </c>
    </row>
    <row r="186" spans="1:6" ht="30" x14ac:dyDescent="0.2">
      <c r="A186" s="6" t="s">
        <v>159</v>
      </c>
      <c r="B186" s="6" t="s">
        <v>58</v>
      </c>
      <c r="C186" s="2" t="s">
        <v>59</v>
      </c>
      <c r="D186" s="3">
        <v>10</v>
      </c>
      <c r="E186" s="3">
        <v>10</v>
      </c>
      <c r="F186" s="34">
        <f t="shared" si="46"/>
        <v>100</v>
      </c>
    </row>
    <row r="187" spans="1:6" ht="14.25" x14ac:dyDescent="0.2">
      <c r="A187" s="7" t="s">
        <v>122</v>
      </c>
      <c r="B187" s="7" t="s">
        <v>130</v>
      </c>
      <c r="C187" s="8" t="s">
        <v>42</v>
      </c>
      <c r="D187" s="9">
        <f t="shared" ref="D187:E188" si="53">D188</f>
        <v>762.3</v>
      </c>
      <c r="E187" s="9">
        <f t="shared" si="53"/>
        <v>755.8</v>
      </c>
      <c r="F187" s="9">
        <f t="shared" si="46"/>
        <v>99.147317329135518</v>
      </c>
    </row>
    <row r="188" spans="1:6" ht="60" x14ac:dyDescent="0.2">
      <c r="A188" s="15" t="s">
        <v>124</v>
      </c>
      <c r="B188" s="15" t="s">
        <v>130</v>
      </c>
      <c r="C188" s="22" t="s">
        <v>123</v>
      </c>
      <c r="D188" s="17">
        <f t="shared" si="53"/>
        <v>762.3</v>
      </c>
      <c r="E188" s="17">
        <f t="shared" si="53"/>
        <v>755.8</v>
      </c>
      <c r="F188" s="53">
        <f t="shared" si="46"/>
        <v>99.147317329135518</v>
      </c>
    </row>
    <row r="189" spans="1:6" ht="30" x14ac:dyDescent="0.2">
      <c r="A189" s="6" t="s">
        <v>124</v>
      </c>
      <c r="B189" s="6" t="s">
        <v>58</v>
      </c>
      <c r="C189" s="2" t="s">
        <v>59</v>
      </c>
      <c r="D189" s="3">
        <v>762.3</v>
      </c>
      <c r="E189" s="3">
        <v>755.8</v>
      </c>
      <c r="F189" s="34">
        <f t="shared" si="46"/>
        <v>99.147317329135518</v>
      </c>
    </row>
    <row r="190" spans="1:6" ht="57" x14ac:dyDescent="0.2">
      <c r="A190" s="11" t="s">
        <v>125</v>
      </c>
      <c r="B190" s="11" t="s">
        <v>130</v>
      </c>
      <c r="C190" s="13" t="s">
        <v>213</v>
      </c>
      <c r="D190" s="14">
        <f>D191+D194+D201</f>
        <v>1306.6999999999998</v>
      </c>
      <c r="E190" s="14">
        <f>E191+E194+E201</f>
        <v>1306.6999999999998</v>
      </c>
      <c r="F190" s="14">
        <f t="shared" si="46"/>
        <v>100</v>
      </c>
    </row>
    <row r="191" spans="1:6" ht="71.25" x14ac:dyDescent="0.2">
      <c r="A191" s="7" t="s">
        <v>126</v>
      </c>
      <c r="B191" s="7" t="s">
        <v>130</v>
      </c>
      <c r="C191" s="8" t="s">
        <v>8</v>
      </c>
      <c r="D191" s="9">
        <f>D192</f>
        <v>621.29999999999995</v>
      </c>
      <c r="E191" s="9">
        <f>E192</f>
        <v>621.29999999999995</v>
      </c>
      <c r="F191" s="9">
        <f t="shared" si="46"/>
        <v>100</v>
      </c>
    </row>
    <row r="192" spans="1:6" ht="80.25" customHeight="1" x14ac:dyDescent="0.2">
      <c r="A192" s="68" t="s">
        <v>175</v>
      </c>
      <c r="B192" s="68" t="s">
        <v>130</v>
      </c>
      <c r="C192" s="71" t="s">
        <v>9</v>
      </c>
      <c r="D192" s="70">
        <f>D193</f>
        <v>621.29999999999995</v>
      </c>
      <c r="E192" s="70">
        <f>E193</f>
        <v>621.29999999999995</v>
      </c>
      <c r="F192" s="70">
        <f>F193</f>
        <v>100</v>
      </c>
    </row>
    <row r="193" spans="1:6" ht="30" x14ac:dyDescent="0.2">
      <c r="A193" s="6" t="s">
        <v>175</v>
      </c>
      <c r="B193" s="6" t="s">
        <v>58</v>
      </c>
      <c r="C193" s="2" t="s">
        <v>59</v>
      </c>
      <c r="D193" s="3">
        <v>621.29999999999995</v>
      </c>
      <c r="E193" s="3">
        <v>621.29999999999995</v>
      </c>
      <c r="F193" s="34">
        <f>E193*100/D193</f>
        <v>100</v>
      </c>
    </row>
    <row r="194" spans="1:6" ht="32.25" customHeight="1" x14ac:dyDescent="0.2">
      <c r="A194" s="7" t="s">
        <v>15</v>
      </c>
      <c r="B194" s="7" t="s">
        <v>130</v>
      </c>
      <c r="C194" s="8" t="s">
        <v>14</v>
      </c>
      <c r="D194" s="9">
        <f>D195+D197+D199</f>
        <v>680.4</v>
      </c>
      <c r="E194" s="9">
        <f t="shared" ref="E194" si="54">E195+E197+E199</f>
        <v>680.4</v>
      </c>
      <c r="F194" s="9">
        <f>E194*100/D194</f>
        <v>100</v>
      </c>
    </row>
    <row r="195" spans="1:6" ht="75.75" customHeight="1" x14ac:dyDescent="0.2">
      <c r="A195" s="15" t="s">
        <v>17</v>
      </c>
      <c r="B195" s="15" t="s">
        <v>130</v>
      </c>
      <c r="C195" s="16" t="s">
        <v>16</v>
      </c>
      <c r="D195" s="17">
        <f t="shared" ref="D195:E195" si="55">D196</f>
        <v>400</v>
      </c>
      <c r="E195" s="17">
        <f t="shared" si="55"/>
        <v>400</v>
      </c>
      <c r="F195" s="53">
        <f>E195*100/D195</f>
        <v>100</v>
      </c>
    </row>
    <row r="196" spans="1:6" ht="30" x14ac:dyDescent="0.2">
      <c r="A196" s="6" t="s">
        <v>17</v>
      </c>
      <c r="B196" s="6" t="s">
        <v>58</v>
      </c>
      <c r="C196" s="2" t="s">
        <v>59</v>
      </c>
      <c r="D196" s="3">
        <v>400</v>
      </c>
      <c r="E196" s="3">
        <v>400</v>
      </c>
      <c r="F196" s="34">
        <f>E196*100/D196</f>
        <v>100</v>
      </c>
    </row>
    <row r="197" spans="1:6" s="49" customFormat="1" ht="15" x14ac:dyDescent="0.2">
      <c r="A197" s="67" t="s">
        <v>260</v>
      </c>
      <c r="B197" s="68"/>
      <c r="C197" s="71"/>
      <c r="D197" s="70">
        <f>D198</f>
        <v>212</v>
      </c>
      <c r="E197" s="70">
        <f t="shared" ref="E197:F197" si="56">E198</f>
        <v>212</v>
      </c>
      <c r="F197" s="70">
        <f t="shared" si="56"/>
        <v>100</v>
      </c>
    </row>
    <row r="198" spans="1:6" s="49" customFormat="1" ht="30" x14ac:dyDescent="0.2">
      <c r="A198" s="5" t="s">
        <v>260</v>
      </c>
      <c r="B198" s="6" t="s">
        <v>58</v>
      </c>
      <c r="C198" s="2" t="s">
        <v>59</v>
      </c>
      <c r="D198" s="3">
        <v>212</v>
      </c>
      <c r="E198" s="3">
        <v>212</v>
      </c>
      <c r="F198" s="34">
        <f>E198*100/D198</f>
        <v>100</v>
      </c>
    </row>
    <row r="199" spans="1:6" s="49" customFormat="1" ht="15" x14ac:dyDescent="0.2">
      <c r="A199" s="67" t="s">
        <v>261</v>
      </c>
      <c r="B199" s="68"/>
      <c r="C199" s="71"/>
      <c r="D199" s="70">
        <f>D200</f>
        <v>68.400000000000006</v>
      </c>
      <c r="E199" s="70">
        <f t="shared" ref="E199:F199" si="57">E200</f>
        <v>68.400000000000006</v>
      </c>
      <c r="F199" s="70">
        <f t="shared" si="57"/>
        <v>100</v>
      </c>
    </row>
    <row r="200" spans="1:6" s="49" customFormat="1" ht="30" x14ac:dyDescent="0.2">
      <c r="A200" s="5" t="s">
        <v>261</v>
      </c>
      <c r="B200" s="6" t="s">
        <v>58</v>
      </c>
      <c r="C200" s="2" t="s">
        <v>59</v>
      </c>
      <c r="D200" s="3">
        <v>68.400000000000006</v>
      </c>
      <c r="E200" s="3">
        <v>68.400000000000006</v>
      </c>
      <c r="F200" s="34">
        <f t="shared" ref="F200:F208" si="58">E200*100/D200</f>
        <v>100</v>
      </c>
    </row>
    <row r="201" spans="1:6" ht="28.5" x14ac:dyDescent="0.2">
      <c r="A201" s="20" t="s">
        <v>201</v>
      </c>
      <c r="B201" s="20"/>
      <c r="C201" s="19" t="s">
        <v>202</v>
      </c>
      <c r="D201" s="32">
        <f t="shared" ref="D201:E202" si="59">D202</f>
        <v>5</v>
      </c>
      <c r="E201" s="32">
        <f t="shared" si="59"/>
        <v>5</v>
      </c>
      <c r="F201" s="9">
        <f t="shared" si="58"/>
        <v>100</v>
      </c>
    </row>
    <row r="202" spans="1:6" ht="45" x14ac:dyDescent="0.2">
      <c r="A202" s="15" t="s">
        <v>203</v>
      </c>
      <c r="B202" s="15"/>
      <c r="C202" s="21" t="s">
        <v>204</v>
      </c>
      <c r="D202" s="17">
        <f t="shared" si="59"/>
        <v>5</v>
      </c>
      <c r="E202" s="17">
        <f t="shared" si="59"/>
        <v>5</v>
      </c>
      <c r="F202" s="53">
        <f t="shared" si="58"/>
        <v>100</v>
      </c>
    </row>
    <row r="203" spans="1:6" ht="30" x14ac:dyDescent="0.2">
      <c r="A203" s="6" t="s">
        <v>203</v>
      </c>
      <c r="B203" s="6" t="s">
        <v>58</v>
      </c>
      <c r="C203" s="2" t="s">
        <v>59</v>
      </c>
      <c r="D203" s="3">
        <v>5</v>
      </c>
      <c r="E203" s="3">
        <v>5</v>
      </c>
      <c r="F203" s="34">
        <f t="shared" si="58"/>
        <v>100</v>
      </c>
    </row>
    <row r="204" spans="1:6" ht="85.5" x14ac:dyDescent="0.2">
      <c r="A204" s="11" t="s">
        <v>127</v>
      </c>
      <c r="B204" s="11" t="s">
        <v>130</v>
      </c>
      <c r="C204" s="13" t="s">
        <v>214</v>
      </c>
      <c r="D204" s="14">
        <f>D205+D211</f>
        <v>2381.6999999999998</v>
      </c>
      <c r="E204" s="14">
        <f>E205+E211</f>
        <v>2353.9</v>
      </c>
      <c r="F204" s="14">
        <f t="shared" si="58"/>
        <v>98.832766511315455</v>
      </c>
    </row>
    <row r="205" spans="1:6" ht="57" x14ac:dyDescent="0.2">
      <c r="A205" s="7" t="s">
        <v>128</v>
      </c>
      <c r="B205" s="7" t="s">
        <v>130</v>
      </c>
      <c r="C205" s="8" t="s">
        <v>79</v>
      </c>
      <c r="D205" s="9">
        <f>D206+D208</f>
        <v>500.6</v>
      </c>
      <c r="E205" s="9">
        <f>E206+E208</f>
        <v>493.8</v>
      </c>
      <c r="F205" s="9">
        <f t="shared" si="58"/>
        <v>98.641630043947259</v>
      </c>
    </row>
    <row r="206" spans="1:6" ht="15" x14ac:dyDescent="0.2">
      <c r="A206" s="15" t="s">
        <v>160</v>
      </c>
      <c r="B206" s="15" t="s">
        <v>130</v>
      </c>
      <c r="C206" s="16" t="s">
        <v>77</v>
      </c>
      <c r="D206" s="17">
        <f>D207</f>
        <v>76.099999999999994</v>
      </c>
      <c r="E206" s="17">
        <f>E207</f>
        <v>71</v>
      </c>
      <c r="F206" s="53">
        <f t="shared" si="58"/>
        <v>93.29829172141919</v>
      </c>
    </row>
    <row r="207" spans="1:6" ht="45" x14ac:dyDescent="0.2">
      <c r="A207" s="6" t="s">
        <v>160</v>
      </c>
      <c r="B207" s="5" t="s">
        <v>81</v>
      </c>
      <c r="C207" s="2" t="s">
        <v>98</v>
      </c>
      <c r="D207" s="3">
        <v>76.099999999999994</v>
      </c>
      <c r="E207" s="3">
        <v>71</v>
      </c>
      <c r="F207" s="34">
        <f t="shared" si="58"/>
        <v>93.29829172141919</v>
      </c>
    </row>
    <row r="208" spans="1:6" ht="105" x14ac:dyDescent="0.2">
      <c r="A208" s="15" t="s">
        <v>161</v>
      </c>
      <c r="B208" s="15" t="s">
        <v>130</v>
      </c>
      <c r="C208" s="16" t="s">
        <v>78</v>
      </c>
      <c r="D208" s="17">
        <f>D210+D209</f>
        <v>424.5</v>
      </c>
      <c r="E208" s="17">
        <f t="shared" ref="E208" si="60">E210+E209</f>
        <v>422.8</v>
      </c>
      <c r="F208" s="53">
        <f t="shared" si="58"/>
        <v>99.599528857479385</v>
      </c>
    </row>
    <row r="209" spans="1:7" s="49" customFormat="1" ht="45" x14ac:dyDescent="0.2">
      <c r="A209" s="5" t="s">
        <v>161</v>
      </c>
      <c r="B209" s="5" t="s">
        <v>81</v>
      </c>
      <c r="C209" s="2" t="s">
        <v>98</v>
      </c>
      <c r="D209" s="3">
        <v>341</v>
      </c>
      <c r="E209" s="3">
        <v>341</v>
      </c>
      <c r="F209" s="34">
        <f t="shared" ref="F209:F210" si="61">E209*100/D209</f>
        <v>100</v>
      </c>
    </row>
    <row r="210" spans="1:7" ht="30" x14ac:dyDescent="0.2">
      <c r="A210" s="6" t="s">
        <v>161</v>
      </c>
      <c r="B210" s="6" t="s">
        <v>58</v>
      </c>
      <c r="C210" s="2" t="s">
        <v>59</v>
      </c>
      <c r="D210" s="3">
        <v>83.5</v>
      </c>
      <c r="E210" s="3">
        <v>81.8</v>
      </c>
      <c r="F210" s="34">
        <f t="shared" si="61"/>
        <v>97.964071856287418</v>
      </c>
    </row>
    <row r="211" spans="1:7" ht="14.25" x14ac:dyDescent="0.2">
      <c r="A211" s="7" t="s">
        <v>129</v>
      </c>
      <c r="B211" s="7" t="s">
        <v>130</v>
      </c>
      <c r="C211" s="8" t="s">
        <v>42</v>
      </c>
      <c r="D211" s="9">
        <f t="shared" ref="D211:E212" si="62">D212</f>
        <v>1881.1</v>
      </c>
      <c r="E211" s="9">
        <f t="shared" si="62"/>
        <v>1860.1</v>
      </c>
      <c r="F211" s="9">
        <f t="shared" ref="F211:F218" si="63">E211*100/D211</f>
        <v>98.883631917495094</v>
      </c>
    </row>
    <row r="212" spans="1:7" ht="90" x14ac:dyDescent="0.2">
      <c r="A212" s="15" t="s">
        <v>162</v>
      </c>
      <c r="B212" s="15" t="s">
        <v>130</v>
      </c>
      <c r="C212" s="16" t="s">
        <v>43</v>
      </c>
      <c r="D212" s="17">
        <f t="shared" si="62"/>
        <v>1881.1</v>
      </c>
      <c r="E212" s="17">
        <f t="shared" si="62"/>
        <v>1860.1</v>
      </c>
      <c r="F212" s="53">
        <f t="shared" si="63"/>
        <v>98.883631917495094</v>
      </c>
    </row>
    <row r="213" spans="1:7" ht="45" x14ac:dyDescent="0.2">
      <c r="A213" s="6" t="s">
        <v>162</v>
      </c>
      <c r="B213" s="6" t="s">
        <v>81</v>
      </c>
      <c r="C213" s="2" t="s">
        <v>98</v>
      </c>
      <c r="D213" s="3">
        <v>1881.1</v>
      </c>
      <c r="E213" s="3">
        <v>1860.1</v>
      </c>
      <c r="F213" s="34">
        <f t="shared" si="63"/>
        <v>98.883631917495094</v>
      </c>
    </row>
    <row r="214" spans="1:7" ht="63" customHeight="1" x14ac:dyDescent="0.2">
      <c r="A214" s="11" t="s">
        <v>3</v>
      </c>
      <c r="B214" s="11" t="s">
        <v>130</v>
      </c>
      <c r="C214" s="13" t="s">
        <v>215</v>
      </c>
      <c r="D214" s="14">
        <f>D215+D232+D239</f>
        <v>14978.1</v>
      </c>
      <c r="E214" s="14">
        <f>E215+E232+E239</f>
        <v>14792</v>
      </c>
      <c r="F214" s="14">
        <f t="shared" si="63"/>
        <v>98.757519311528156</v>
      </c>
      <c r="G214" s="82"/>
    </row>
    <row r="215" spans="1:7" ht="57" x14ac:dyDescent="0.2">
      <c r="A215" s="7" t="s">
        <v>39</v>
      </c>
      <c r="B215" s="7" t="s">
        <v>130</v>
      </c>
      <c r="C215" s="8" t="s">
        <v>38</v>
      </c>
      <c r="D215" s="9">
        <f>D216+D218+D221+D224+D226+D230+D228</f>
        <v>1456.2</v>
      </c>
      <c r="E215" s="9">
        <f>E216+E218+E221+E224+E226+E230+E228</f>
        <v>1456.2</v>
      </c>
      <c r="F215" s="9">
        <f t="shared" si="63"/>
        <v>100</v>
      </c>
    </row>
    <row r="216" spans="1:7" ht="63" customHeight="1" x14ac:dyDescent="0.2">
      <c r="A216" s="15" t="s">
        <v>163</v>
      </c>
      <c r="B216" s="15" t="s">
        <v>130</v>
      </c>
      <c r="C216" s="16" t="s">
        <v>20</v>
      </c>
      <c r="D216" s="17">
        <f>D217</f>
        <v>117.2</v>
      </c>
      <c r="E216" s="17">
        <f>E217</f>
        <v>117.2</v>
      </c>
      <c r="F216" s="53">
        <f t="shared" si="63"/>
        <v>100</v>
      </c>
    </row>
    <row r="217" spans="1:7" ht="30" x14ac:dyDescent="0.2">
      <c r="A217" s="6" t="s">
        <v>163</v>
      </c>
      <c r="B217" s="6" t="s">
        <v>58</v>
      </c>
      <c r="C217" s="2" t="s">
        <v>59</v>
      </c>
      <c r="D217" s="3">
        <v>117.2</v>
      </c>
      <c r="E217" s="3">
        <v>117.2</v>
      </c>
      <c r="F217" s="34">
        <f t="shared" si="63"/>
        <v>100</v>
      </c>
    </row>
    <row r="218" spans="1:7" ht="48" customHeight="1" x14ac:dyDescent="0.2">
      <c r="A218" s="15" t="s">
        <v>164</v>
      </c>
      <c r="B218" s="15"/>
      <c r="C218" s="16" t="s">
        <v>21</v>
      </c>
      <c r="D218" s="17">
        <f>D220+D219</f>
        <v>351</v>
      </c>
      <c r="E218" s="17">
        <f t="shared" ref="E218" si="64">E220+E219</f>
        <v>351</v>
      </c>
      <c r="F218" s="53">
        <f t="shared" si="63"/>
        <v>100</v>
      </c>
    </row>
    <row r="219" spans="1:7" s="61" customFormat="1" ht="48" customHeight="1" x14ac:dyDescent="0.2">
      <c r="A219" s="6" t="s">
        <v>164</v>
      </c>
      <c r="B219" s="6" t="s">
        <v>81</v>
      </c>
      <c r="C219" s="2" t="s">
        <v>98</v>
      </c>
      <c r="D219" s="3">
        <v>329.3</v>
      </c>
      <c r="E219" s="3">
        <v>329.3</v>
      </c>
      <c r="F219" s="34">
        <f t="shared" ref="F219:F220" si="65">E219*100/D219</f>
        <v>100</v>
      </c>
    </row>
    <row r="220" spans="1:7" ht="30" x14ac:dyDescent="0.2">
      <c r="A220" s="6" t="s">
        <v>164</v>
      </c>
      <c r="B220" s="6" t="s">
        <v>58</v>
      </c>
      <c r="C220" s="2" t="s">
        <v>59</v>
      </c>
      <c r="D220" s="3">
        <v>21.7</v>
      </c>
      <c r="E220" s="3">
        <v>21.7</v>
      </c>
      <c r="F220" s="34">
        <f t="shared" si="65"/>
        <v>100</v>
      </c>
    </row>
    <row r="221" spans="1:7" ht="77.25" customHeight="1" x14ac:dyDescent="0.2">
      <c r="A221" s="15" t="s">
        <v>165</v>
      </c>
      <c r="B221" s="15"/>
      <c r="C221" s="16" t="s">
        <v>22</v>
      </c>
      <c r="D221" s="17">
        <f>D223+D222</f>
        <v>372.1</v>
      </c>
      <c r="E221" s="17">
        <f>E223+E222</f>
        <v>372.1</v>
      </c>
      <c r="F221" s="53">
        <f>E221*100/D221</f>
        <v>100</v>
      </c>
    </row>
    <row r="222" spans="1:7" s="61" customFormat="1" ht="51" customHeight="1" x14ac:dyDescent="0.2">
      <c r="A222" s="6" t="s">
        <v>165</v>
      </c>
      <c r="B222" s="6" t="s">
        <v>81</v>
      </c>
      <c r="C222" s="2" t="s">
        <v>98</v>
      </c>
      <c r="D222" s="3">
        <v>289.7</v>
      </c>
      <c r="E222" s="3">
        <v>289.7</v>
      </c>
      <c r="F222" s="34">
        <f t="shared" ref="F222:F223" si="66">E222*100/D222</f>
        <v>100</v>
      </c>
    </row>
    <row r="223" spans="1:7" ht="30" x14ac:dyDescent="0.2">
      <c r="A223" s="6" t="s">
        <v>165</v>
      </c>
      <c r="B223" s="6" t="s">
        <v>58</v>
      </c>
      <c r="C223" s="2" t="s">
        <v>59</v>
      </c>
      <c r="D223" s="3">
        <v>82.4</v>
      </c>
      <c r="E223" s="3">
        <v>82.4</v>
      </c>
      <c r="F223" s="34">
        <f t="shared" si="66"/>
        <v>100</v>
      </c>
    </row>
    <row r="224" spans="1:7" ht="63" customHeight="1" x14ac:dyDescent="0.2">
      <c r="A224" s="15" t="s">
        <v>166</v>
      </c>
      <c r="B224" s="15"/>
      <c r="C224" s="16" t="s">
        <v>23</v>
      </c>
      <c r="D224" s="17">
        <f>D225</f>
        <v>222.1</v>
      </c>
      <c r="E224" s="17">
        <f>E225</f>
        <v>222.1</v>
      </c>
      <c r="F224" s="53">
        <f t="shared" ref="F224:F234" si="67">E224*100/D224</f>
        <v>100</v>
      </c>
    </row>
    <row r="225" spans="1:6" ht="36" customHeight="1" x14ac:dyDescent="0.2">
      <c r="A225" s="6" t="s">
        <v>166</v>
      </c>
      <c r="B225" s="6" t="s">
        <v>58</v>
      </c>
      <c r="C225" s="2" t="s">
        <v>59</v>
      </c>
      <c r="D225" s="3">
        <v>222.1</v>
      </c>
      <c r="E225" s="3">
        <v>222.1</v>
      </c>
      <c r="F225" s="34">
        <f t="shared" si="67"/>
        <v>100</v>
      </c>
    </row>
    <row r="226" spans="1:6" ht="47.25" customHeight="1" x14ac:dyDescent="0.2">
      <c r="A226" s="15" t="s">
        <v>168</v>
      </c>
      <c r="B226" s="15"/>
      <c r="C226" s="16" t="s">
        <v>25</v>
      </c>
      <c r="D226" s="17">
        <f>D227</f>
        <v>25</v>
      </c>
      <c r="E226" s="17">
        <f>E227</f>
        <v>25</v>
      </c>
      <c r="F226" s="53">
        <f t="shared" si="67"/>
        <v>100</v>
      </c>
    </row>
    <row r="227" spans="1:6" ht="36" customHeight="1" x14ac:dyDescent="0.2">
      <c r="A227" s="6" t="s">
        <v>168</v>
      </c>
      <c r="B227" s="6" t="s">
        <v>58</v>
      </c>
      <c r="C227" s="2" t="s">
        <v>59</v>
      </c>
      <c r="D227" s="3">
        <v>25</v>
      </c>
      <c r="E227" s="3">
        <v>25</v>
      </c>
      <c r="F227" s="34">
        <f t="shared" si="67"/>
        <v>100</v>
      </c>
    </row>
    <row r="228" spans="1:6" s="61" customFormat="1" ht="70.5" customHeight="1" x14ac:dyDescent="0.2">
      <c r="A228" s="54" t="s">
        <v>262</v>
      </c>
      <c r="B228" s="54"/>
      <c r="C228" s="55" t="s">
        <v>263</v>
      </c>
      <c r="D228" s="56">
        <f>D229</f>
        <v>65.2</v>
      </c>
      <c r="E228" s="56">
        <f t="shared" ref="E228" si="68">E229</f>
        <v>65.2</v>
      </c>
      <c r="F228" s="53">
        <f t="shared" si="67"/>
        <v>100</v>
      </c>
    </row>
    <row r="229" spans="1:6" s="61" customFormat="1" ht="36" customHeight="1" x14ac:dyDescent="0.2">
      <c r="A229" s="6" t="s">
        <v>262</v>
      </c>
      <c r="B229" s="6" t="s">
        <v>58</v>
      </c>
      <c r="C229" s="2" t="s">
        <v>59</v>
      </c>
      <c r="D229" s="3">
        <v>65.2</v>
      </c>
      <c r="E229" s="3">
        <v>65.2</v>
      </c>
      <c r="F229" s="34">
        <f t="shared" si="67"/>
        <v>100</v>
      </c>
    </row>
    <row r="230" spans="1:6" ht="47.25" customHeight="1" x14ac:dyDescent="0.2">
      <c r="A230" s="15" t="s">
        <v>167</v>
      </c>
      <c r="B230" s="15"/>
      <c r="C230" s="16" t="s">
        <v>24</v>
      </c>
      <c r="D230" s="17">
        <f>D231</f>
        <v>303.60000000000002</v>
      </c>
      <c r="E230" s="17">
        <f>E231</f>
        <v>303.60000000000002</v>
      </c>
      <c r="F230" s="53">
        <f t="shared" si="67"/>
        <v>100</v>
      </c>
    </row>
    <row r="231" spans="1:6" ht="33" customHeight="1" x14ac:dyDescent="0.2">
      <c r="A231" s="6" t="s">
        <v>167</v>
      </c>
      <c r="B231" s="6" t="s">
        <v>58</v>
      </c>
      <c r="C231" s="2" t="s">
        <v>59</v>
      </c>
      <c r="D231" s="3">
        <v>303.60000000000002</v>
      </c>
      <c r="E231" s="3">
        <v>303.60000000000002</v>
      </c>
      <c r="F231" s="34">
        <f t="shared" si="67"/>
        <v>100</v>
      </c>
    </row>
    <row r="232" spans="1:6" ht="57" x14ac:dyDescent="0.2">
      <c r="A232" s="7" t="s">
        <v>27</v>
      </c>
      <c r="B232" s="7" t="s">
        <v>130</v>
      </c>
      <c r="C232" s="8" t="s">
        <v>26</v>
      </c>
      <c r="D232" s="9">
        <f>D233+D235+D237</f>
        <v>1954.4</v>
      </c>
      <c r="E232" s="9">
        <f t="shared" ref="E232" si="69">E233+E235+E237</f>
        <v>1954.4</v>
      </c>
      <c r="F232" s="9">
        <f t="shared" si="67"/>
        <v>100</v>
      </c>
    </row>
    <row r="233" spans="1:6" ht="47.25" customHeight="1" x14ac:dyDescent="0.2">
      <c r="A233" s="15" t="s">
        <v>138</v>
      </c>
      <c r="B233" s="15" t="s">
        <v>130</v>
      </c>
      <c r="C233" s="16" t="s">
        <v>28</v>
      </c>
      <c r="D233" s="17">
        <f t="shared" ref="D233:E233" si="70">D234</f>
        <v>800</v>
      </c>
      <c r="E233" s="17">
        <f t="shared" si="70"/>
        <v>800</v>
      </c>
      <c r="F233" s="53">
        <f t="shared" si="67"/>
        <v>100</v>
      </c>
    </row>
    <row r="234" spans="1:6" ht="30" x14ac:dyDescent="0.2">
      <c r="A234" s="6" t="s">
        <v>138</v>
      </c>
      <c r="B234" s="6" t="s">
        <v>58</v>
      </c>
      <c r="C234" s="2" t="s">
        <v>59</v>
      </c>
      <c r="D234" s="3">
        <v>800</v>
      </c>
      <c r="E234" s="3">
        <v>800</v>
      </c>
      <c r="F234" s="34">
        <f t="shared" si="67"/>
        <v>100</v>
      </c>
    </row>
    <row r="235" spans="1:6" s="61" customFormat="1" ht="30" x14ac:dyDescent="0.2">
      <c r="A235" s="68" t="s">
        <v>264</v>
      </c>
      <c r="B235" s="68"/>
      <c r="C235" s="71" t="s">
        <v>266</v>
      </c>
      <c r="D235" s="70">
        <f>D236</f>
        <v>1064.4000000000001</v>
      </c>
      <c r="E235" s="70">
        <f t="shared" ref="E235:F235" si="71">E236</f>
        <v>1064.4000000000001</v>
      </c>
      <c r="F235" s="70">
        <f t="shared" si="71"/>
        <v>100</v>
      </c>
    </row>
    <row r="236" spans="1:6" s="61" customFormat="1" ht="30" x14ac:dyDescent="0.2">
      <c r="A236" s="6" t="s">
        <v>264</v>
      </c>
      <c r="B236" s="6" t="s">
        <v>58</v>
      </c>
      <c r="C236" s="2" t="s">
        <v>59</v>
      </c>
      <c r="D236" s="3">
        <v>1064.4000000000001</v>
      </c>
      <c r="E236" s="3">
        <v>1064.4000000000001</v>
      </c>
      <c r="F236" s="34">
        <f>E236*100/D236</f>
        <v>100</v>
      </c>
    </row>
    <row r="237" spans="1:6" s="61" customFormat="1" ht="60" x14ac:dyDescent="0.2">
      <c r="A237" s="68" t="s">
        <v>265</v>
      </c>
      <c r="B237" s="68"/>
      <c r="C237" s="71" t="s">
        <v>244</v>
      </c>
      <c r="D237" s="70">
        <f>D238</f>
        <v>90</v>
      </c>
      <c r="E237" s="70">
        <f t="shared" ref="E237:F237" si="72">E238</f>
        <v>90</v>
      </c>
      <c r="F237" s="70">
        <f t="shared" si="72"/>
        <v>100</v>
      </c>
    </row>
    <row r="238" spans="1:6" s="61" customFormat="1" ht="30" x14ac:dyDescent="0.2">
      <c r="A238" s="6" t="s">
        <v>265</v>
      </c>
      <c r="B238" s="6" t="s">
        <v>58</v>
      </c>
      <c r="C238" s="2" t="s">
        <v>59</v>
      </c>
      <c r="D238" s="3">
        <v>90</v>
      </c>
      <c r="E238" s="3">
        <v>90</v>
      </c>
      <c r="F238" s="34">
        <f t="shared" ref="F238:F243" si="73">E238*100/D238</f>
        <v>100</v>
      </c>
    </row>
    <row r="239" spans="1:6" ht="14.25" x14ac:dyDescent="0.2">
      <c r="A239" s="7" t="s">
        <v>29</v>
      </c>
      <c r="B239" s="7" t="s">
        <v>130</v>
      </c>
      <c r="C239" s="8" t="s">
        <v>42</v>
      </c>
      <c r="D239" s="9">
        <f>D240+D242+D244+D246</f>
        <v>11567.5</v>
      </c>
      <c r="E239" s="9">
        <f>E240+E242+E244+E246</f>
        <v>11381.4</v>
      </c>
      <c r="F239" s="9">
        <f t="shared" si="73"/>
        <v>98.391182191484759</v>
      </c>
    </row>
    <row r="240" spans="1:6" ht="32.25" customHeight="1" x14ac:dyDescent="0.2">
      <c r="A240" s="30" t="s">
        <v>34</v>
      </c>
      <c r="B240" s="39"/>
      <c r="C240" s="21" t="s">
        <v>35</v>
      </c>
      <c r="D240" s="40">
        <f>D241</f>
        <v>905.1</v>
      </c>
      <c r="E240" s="40">
        <f>E241</f>
        <v>905.1</v>
      </c>
      <c r="F240" s="53">
        <f t="shared" si="73"/>
        <v>100</v>
      </c>
    </row>
    <row r="241" spans="1:6" ht="30" x14ac:dyDescent="0.2">
      <c r="A241" s="5" t="s">
        <v>34</v>
      </c>
      <c r="B241" s="6" t="s">
        <v>58</v>
      </c>
      <c r="C241" s="2" t="s">
        <v>59</v>
      </c>
      <c r="D241" s="34">
        <v>905.1</v>
      </c>
      <c r="E241" s="34">
        <v>905.1</v>
      </c>
      <c r="F241" s="34">
        <f t="shared" si="73"/>
        <v>100</v>
      </c>
    </row>
    <row r="242" spans="1:6" ht="96" customHeight="1" x14ac:dyDescent="0.2">
      <c r="A242" s="15" t="s">
        <v>33</v>
      </c>
      <c r="B242" s="15" t="s">
        <v>130</v>
      </c>
      <c r="C242" s="16" t="s">
        <v>30</v>
      </c>
      <c r="D242" s="17">
        <f>D243</f>
        <v>10329.9</v>
      </c>
      <c r="E242" s="17">
        <f>E243</f>
        <v>10157.799999999999</v>
      </c>
      <c r="F242" s="53">
        <f t="shared" si="73"/>
        <v>98.333962574661896</v>
      </c>
    </row>
    <row r="243" spans="1:6" ht="30" x14ac:dyDescent="0.2">
      <c r="A243" s="6" t="s">
        <v>33</v>
      </c>
      <c r="B243" s="6" t="s">
        <v>58</v>
      </c>
      <c r="C243" s="2" t="s">
        <v>59</v>
      </c>
      <c r="D243" s="3">
        <v>10329.9</v>
      </c>
      <c r="E243" s="3">
        <v>10157.799999999999</v>
      </c>
      <c r="F243" s="34">
        <f t="shared" si="73"/>
        <v>98.333962574661896</v>
      </c>
    </row>
    <row r="244" spans="1:6" ht="137.25" customHeight="1" x14ac:dyDescent="0.2">
      <c r="A244" s="25" t="s">
        <v>169</v>
      </c>
      <c r="B244" s="25"/>
      <c r="C244" s="46" t="s">
        <v>31</v>
      </c>
      <c r="D244" s="27">
        <f>D245</f>
        <v>66</v>
      </c>
      <c r="E244" s="27">
        <f>E245</f>
        <v>52</v>
      </c>
      <c r="F244" s="27">
        <f>F245</f>
        <v>78.787878787878782</v>
      </c>
    </row>
    <row r="245" spans="1:6" ht="30" x14ac:dyDescent="0.2">
      <c r="A245" s="6" t="s">
        <v>169</v>
      </c>
      <c r="B245" s="6" t="s">
        <v>58</v>
      </c>
      <c r="C245" s="2" t="s">
        <v>59</v>
      </c>
      <c r="D245" s="3">
        <v>66</v>
      </c>
      <c r="E245" s="3">
        <v>52</v>
      </c>
      <c r="F245" s="34">
        <f>E245*100/D245</f>
        <v>78.787878787878782</v>
      </c>
    </row>
    <row r="246" spans="1:6" ht="91.5" customHeight="1" x14ac:dyDescent="0.2">
      <c r="A246" s="25" t="s">
        <v>177</v>
      </c>
      <c r="B246" s="25"/>
      <c r="C246" s="26" t="s">
        <v>32</v>
      </c>
      <c r="D246" s="27">
        <f>D247</f>
        <v>266.5</v>
      </c>
      <c r="E246" s="27">
        <f>E247</f>
        <v>266.5</v>
      </c>
      <c r="F246" s="27">
        <f>F247</f>
        <v>100</v>
      </c>
    </row>
    <row r="247" spans="1:6" ht="30" x14ac:dyDescent="0.2">
      <c r="A247" s="6" t="s">
        <v>177</v>
      </c>
      <c r="B247" s="6" t="s">
        <v>58</v>
      </c>
      <c r="C247" s="2" t="s">
        <v>59</v>
      </c>
      <c r="D247" s="3">
        <v>266.5</v>
      </c>
      <c r="E247" s="3">
        <v>266.5</v>
      </c>
      <c r="F247" s="34">
        <f>E247*100/D247</f>
        <v>100</v>
      </c>
    </row>
    <row r="248" spans="1:6" ht="71.25" x14ac:dyDescent="0.2">
      <c r="A248" s="11" t="s">
        <v>4</v>
      </c>
      <c r="B248" s="11" t="s">
        <v>130</v>
      </c>
      <c r="C248" s="13" t="s">
        <v>216</v>
      </c>
      <c r="D248" s="14">
        <f>D249+D252</f>
        <v>7791.4</v>
      </c>
      <c r="E248" s="14">
        <f>E249+E252</f>
        <v>7776.8</v>
      </c>
      <c r="F248" s="14">
        <f>E248*100/D248</f>
        <v>99.812613907641762</v>
      </c>
    </row>
    <row r="249" spans="1:6" ht="78" customHeight="1" x14ac:dyDescent="0.2">
      <c r="A249" s="7" t="s">
        <v>5</v>
      </c>
      <c r="B249" s="7" t="s">
        <v>130</v>
      </c>
      <c r="C249" s="8" t="s">
        <v>70</v>
      </c>
      <c r="D249" s="9">
        <f t="shared" ref="D249:F250" si="74">D250</f>
        <v>2720</v>
      </c>
      <c r="E249" s="9">
        <f t="shared" si="74"/>
        <v>2720</v>
      </c>
      <c r="F249" s="9">
        <f>E249*100/D249</f>
        <v>100</v>
      </c>
    </row>
    <row r="250" spans="1:6" ht="34.5" customHeight="1" x14ac:dyDescent="0.2">
      <c r="A250" s="25" t="s">
        <v>205</v>
      </c>
      <c r="B250" s="25" t="s">
        <v>130</v>
      </c>
      <c r="C250" s="45" t="s">
        <v>206</v>
      </c>
      <c r="D250" s="27">
        <f t="shared" si="74"/>
        <v>2720</v>
      </c>
      <c r="E250" s="27">
        <f t="shared" si="74"/>
        <v>2720</v>
      </c>
      <c r="F250" s="27">
        <f t="shared" si="74"/>
        <v>100</v>
      </c>
    </row>
    <row r="251" spans="1:6" ht="49.5" customHeight="1" x14ac:dyDescent="0.2">
      <c r="A251" s="6" t="s">
        <v>205</v>
      </c>
      <c r="B251" s="6" t="s">
        <v>19</v>
      </c>
      <c r="C251" s="2" t="s">
        <v>84</v>
      </c>
      <c r="D251" s="3">
        <v>2720</v>
      </c>
      <c r="E251" s="3">
        <v>2720</v>
      </c>
      <c r="F251" s="34">
        <f>E251*100/D251</f>
        <v>100</v>
      </c>
    </row>
    <row r="252" spans="1:6" ht="14.25" x14ac:dyDescent="0.2">
      <c r="A252" s="7" t="s">
        <v>7</v>
      </c>
      <c r="B252" s="7" t="s">
        <v>130</v>
      </c>
      <c r="C252" s="8" t="s">
        <v>42</v>
      </c>
      <c r="D252" s="9">
        <f>D253+D255</f>
        <v>5071.3999999999996</v>
      </c>
      <c r="E252" s="9">
        <f>E253+E255</f>
        <v>5056.8</v>
      </c>
      <c r="F252" s="9">
        <f>E252*100/D252</f>
        <v>99.712111054146789</v>
      </c>
    </row>
    <row r="253" spans="1:6" ht="65.25" customHeight="1" x14ac:dyDescent="0.2">
      <c r="A253" s="15" t="s">
        <v>72</v>
      </c>
      <c r="B253" s="15" t="s">
        <v>130</v>
      </c>
      <c r="C253" s="16" t="s">
        <v>71</v>
      </c>
      <c r="D253" s="17">
        <f>D254</f>
        <v>4749.3999999999996</v>
      </c>
      <c r="E253" s="17">
        <f>E254</f>
        <v>4734.8</v>
      </c>
      <c r="F253" s="53">
        <f>E253*100/D253</f>
        <v>99.692592748557715</v>
      </c>
    </row>
    <row r="254" spans="1:6" ht="45" x14ac:dyDescent="0.2">
      <c r="A254" s="6" t="s">
        <v>72</v>
      </c>
      <c r="B254" s="6" t="s">
        <v>19</v>
      </c>
      <c r="C254" s="2" t="s">
        <v>84</v>
      </c>
      <c r="D254" s="3">
        <v>4749.3999999999996</v>
      </c>
      <c r="E254" s="3">
        <v>4734.8</v>
      </c>
      <c r="F254" s="34">
        <f>E254*100/D254</f>
        <v>99.692592748557715</v>
      </c>
    </row>
    <row r="255" spans="1:6" ht="83.25" customHeight="1" x14ac:dyDescent="0.2">
      <c r="A255" s="25" t="s">
        <v>217</v>
      </c>
      <c r="B255" s="25"/>
      <c r="C255" s="26" t="s">
        <v>218</v>
      </c>
      <c r="D255" s="27">
        <f>D256</f>
        <v>322</v>
      </c>
      <c r="E255" s="27">
        <f>E256</f>
        <v>322</v>
      </c>
      <c r="F255" s="27">
        <f>F256</f>
        <v>100</v>
      </c>
    </row>
    <row r="256" spans="1:6" ht="51" customHeight="1" x14ac:dyDescent="0.2">
      <c r="A256" s="6" t="s">
        <v>217</v>
      </c>
      <c r="B256" s="6" t="s">
        <v>19</v>
      </c>
      <c r="C256" s="2" t="s">
        <v>84</v>
      </c>
      <c r="D256" s="3">
        <v>322</v>
      </c>
      <c r="E256" s="3">
        <v>322</v>
      </c>
      <c r="F256" s="34">
        <f>E256*100/D256</f>
        <v>100</v>
      </c>
    </row>
    <row r="257" spans="1:6" ht="57" x14ac:dyDescent="0.2">
      <c r="A257" s="11" t="s">
        <v>68</v>
      </c>
      <c r="B257" s="11" t="s">
        <v>130</v>
      </c>
      <c r="C257" s="13" t="s">
        <v>73</v>
      </c>
      <c r="D257" s="14">
        <f>D258+D262</f>
        <v>2467.6</v>
      </c>
      <c r="E257" s="14">
        <f>E258+E262</f>
        <v>1591.6000000000001</v>
      </c>
      <c r="F257" s="14">
        <f>E257*100/D257</f>
        <v>64.499918949586643</v>
      </c>
    </row>
    <row r="258" spans="1:6" ht="28.5" x14ac:dyDescent="0.2">
      <c r="A258" s="31" t="s">
        <v>69</v>
      </c>
      <c r="B258" s="31" t="s">
        <v>130</v>
      </c>
      <c r="C258" s="44" t="s">
        <v>74</v>
      </c>
      <c r="D258" s="43">
        <f>D259+D260+D261</f>
        <v>2000</v>
      </c>
      <c r="E258" s="43">
        <f>E259+E260+E261</f>
        <v>1124.4000000000001</v>
      </c>
      <c r="F258" s="53">
        <f>E258*100/D258</f>
        <v>56.220000000000006</v>
      </c>
    </row>
    <row r="259" spans="1:6" ht="45" x14ac:dyDescent="0.2">
      <c r="A259" s="5" t="s">
        <v>69</v>
      </c>
      <c r="B259" s="6" t="s">
        <v>19</v>
      </c>
      <c r="C259" s="2" t="s">
        <v>84</v>
      </c>
      <c r="D259" s="3">
        <v>875.6</v>
      </c>
      <c r="E259" s="3">
        <v>0</v>
      </c>
      <c r="F259" s="34">
        <f t="shared" ref="F259:F261" si="75">E259*100/D259</f>
        <v>0</v>
      </c>
    </row>
    <row r="260" spans="1:6" s="61" customFormat="1" ht="45" x14ac:dyDescent="0.2">
      <c r="A260" s="5" t="s">
        <v>69</v>
      </c>
      <c r="B260" s="5" t="s">
        <v>81</v>
      </c>
      <c r="C260" s="66" t="s">
        <v>98</v>
      </c>
      <c r="D260" s="3">
        <v>209.3</v>
      </c>
      <c r="E260" s="3">
        <v>209.3</v>
      </c>
      <c r="F260" s="34">
        <f t="shared" si="75"/>
        <v>100</v>
      </c>
    </row>
    <row r="261" spans="1:6" s="61" customFormat="1" ht="30" x14ac:dyDescent="0.2">
      <c r="A261" s="5" t="s">
        <v>69</v>
      </c>
      <c r="B261" s="5" t="s">
        <v>58</v>
      </c>
      <c r="C261" s="66" t="s">
        <v>59</v>
      </c>
      <c r="D261" s="3">
        <v>915.1</v>
      </c>
      <c r="E261" s="3">
        <v>915.1</v>
      </c>
      <c r="F261" s="34">
        <f t="shared" si="75"/>
        <v>100</v>
      </c>
    </row>
    <row r="262" spans="1:6" ht="42.75" x14ac:dyDescent="0.2">
      <c r="A262" s="31" t="s">
        <v>80</v>
      </c>
      <c r="B262" s="31" t="s">
        <v>130</v>
      </c>
      <c r="C262" s="44" t="s">
        <v>176</v>
      </c>
      <c r="D262" s="43">
        <f>D263</f>
        <v>467.6</v>
      </c>
      <c r="E262" s="43">
        <f>E263</f>
        <v>467.2</v>
      </c>
      <c r="F262" s="53">
        <f>E262*100/D262</f>
        <v>99.914456800684334</v>
      </c>
    </row>
    <row r="263" spans="1:6" ht="30" x14ac:dyDescent="0.2">
      <c r="A263" s="5" t="s">
        <v>80</v>
      </c>
      <c r="B263" s="6" t="s">
        <v>76</v>
      </c>
      <c r="C263" s="33" t="s">
        <v>75</v>
      </c>
      <c r="D263" s="3">
        <v>467.6</v>
      </c>
      <c r="E263" s="3">
        <v>467.2</v>
      </c>
      <c r="F263" s="34">
        <f>E263*100/D263</f>
        <v>99.914456800684334</v>
      </c>
    </row>
    <row r="264" spans="1:6" x14ac:dyDescent="0.2">
      <c r="A264" s="4" t="s">
        <v>130</v>
      </c>
      <c r="D264">
        <v>181249.2</v>
      </c>
      <c r="E264">
        <v>177368.2</v>
      </c>
      <c r="F264">
        <v>97.9</v>
      </c>
    </row>
    <row r="265" spans="1:6" x14ac:dyDescent="0.2">
      <c r="A265" s="86"/>
      <c r="B265" s="86"/>
      <c r="C265" s="86"/>
    </row>
  </sheetData>
  <autoFilter ref="A7:F266"/>
  <mergeCells count="9">
    <mergeCell ref="A265:C265"/>
    <mergeCell ref="A1:F1"/>
    <mergeCell ref="A3:A5"/>
    <mergeCell ref="B3:B5"/>
    <mergeCell ref="C3:C5"/>
    <mergeCell ref="A2:F2"/>
    <mergeCell ref="D3:D5"/>
    <mergeCell ref="E3:E5"/>
    <mergeCell ref="F3:F5"/>
  </mergeCells>
  <phoneticPr fontId="5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2015-01-21T14:47:51Z</cp:lastPrinted>
  <dcterms:created xsi:type="dcterms:W3CDTF">2006-09-16T00:00:00Z</dcterms:created>
  <dcterms:modified xsi:type="dcterms:W3CDTF">2016-04-28T09:48:10Z</dcterms:modified>
</cp:coreProperties>
</file>